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240" activeTab="0"/>
  </bookViews>
  <sheets>
    <sheet name="Оптовый прайс" sheetId="1" r:id="rId1"/>
    <sheet name="1" sheetId="2" r:id="rId2"/>
  </sheets>
  <definedNames>
    <definedName name="_xlnm._FilterDatabase" localSheetId="0" hidden="1">'Оптовый прайс'!$D$1:$D$917</definedName>
  </definedNames>
  <calcPr fullCalcOnLoad="1" refMode="R1C1"/>
</workbook>
</file>

<file path=xl/sharedStrings.xml><?xml version="1.0" encoding="utf-8"?>
<sst xmlns="http://schemas.openxmlformats.org/spreadsheetml/2006/main" count="1156" uniqueCount="607">
  <si>
    <t>Инкубатор Золушка А-98</t>
  </si>
  <si>
    <t>Инкубаторы «Золушка»</t>
  </si>
  <si>
    <t>Инкубатор Золушка А-70-12В</t>
  </si>
  <si>
    <t>Инкубатор Золушка на 70 яиц</t>
  </si>
  <si>
    <t>Инкубатор Золушка А-98 -12В автоматический на 98 яиц</t>
  </si>
  <si>
    <t>Инкубатор Золушка А-28-12В</t>
  </si>
  <si>
    <t>Инкубатор Золушка А-28</t>
  </si>
  <si>
    <t>Решетки и лотки</t>
  </si>
  <si>
    <t>Терморегуляторы для инкубаторов</t>
  </si>
  <si>
    <t>Брудеры и клетки</t>
  </si>
  <si>
    <t>Запчасти для инкубаторов</t>
  </si>
  <si>
    <t>Инкубаторы Nest</t>
  </si>
  <si>
    <t>Инкубатор для яиц Nest-200Elite</t>
  </si>
  <si>
    <t>Инкубатор для яиц Nest-500Elite</t>
  </si>
  <si>
    <t>Инкубатор для яиц Nest-1000Elite</t>
  </si>
  <si>
    <t>Инкубатор для яиц Nest-2000</t>
  </si>
  <si>
    <t>Инкубатор для яиц Nest-2000Elite</t>
  </si>
  <si>
    <t>Инкубатор для яиц Nest-64S</t>
  </si>
  <si>
    <t>Инкубатор для яиц Nest-10S</t>
  </si>
  <si>
    <t>Овоскопы</t>
  </si>
  <si>
    <t>Инкубатор Nest DUET 2000</t>
  </si>
  <si>
    <t>Инкубатор Nest DUET 3000</t>
  </si>
  <si>
    <t>Инкубаторы ТГБ</t>
  </si>
  <si>
    <t>Инкубатор ТГБ-140 А"БИО"</t>
  </si>
  <si>
    <t>Инкубатор ТГБ-140 ЛРА "БИО"</t>
  </si>
  <si>
    <t>Инкубатор ТГБ-140 ЛА "БИО"</t>
  </si>
  <si>
    <t>Инкубатор ТГБ-140 ВЛА "БИО"</t>
  </si>
  <si>
    <t>Инкубатор ТГБ-140 АР"БИО"</t>
  </si>
  <si>
    <t>Инкубатор ТГБ 140 ВА Био</t>
  </si>
  <si>
    <t>Инкубатор ТГБ-140 РВА "БИО"</t>
  </si>
  <si>
    <t>Инкубатор ТГБ-140 ВРЛА "БИО"</t>
  </si>
  <si>
    <t>Инкубатор ТГБ-210 А "БИО"</t>
  </si>
  <si>
    <t>Инкубатор ТГБ-210 ЛА"БИО"</t>
  </si>
  <si>
    <t>Инкубатор ТГБ-210 АР "БИО"</t>
  </si>
  <si>
    <t>Инкубатор ТГБ-210 ВЛА "БИО"</t>
  </si>
  <si>
    <t>Инкубатор ТГБ-210 АВР "БИО"</t>
  </si>
  <si>
    <t>Инкубатор ТГБ-210 АЛР "БИО"</t>
  </si>
  <si>
    <t>Инкубатор ТГБ-210 ВЛРА "БИО"</t>
  </si>
  <si>
    <t>Инкубатор ТГБ-280 А "БИО"</t>
  </si>
  <si>
    <t>Инкубатор ТГБ-280 АВ "БИО"</t>
  </si>
  <si>
    <t>Инкубатор ТГБ-280 ЛА "БИО"</t>
  </si>
  <si>
    <t>Инкубатор ТГБ-280 АР "БИО"</t>
  </si>
  <si>
    <t>Инкубатор ТГБ-280 АВЛ "БИО"</t>
  </si>
  <si>
    <t>Инкубатор ТГБ-280 АЛР "БИО"</t>
  </si>
  <si>
    <t>Инкубатор ТГБ-280 АВР "БИО"</t>
  </si>
  <si>
    <t>Инкубатор ТГБ 280  ВЛРА Био</t>
  </si>
  <si>
    <t xml:space="preserve">Инкубатор Блиц 48 </t>
  </si>
  <si>
    <t>Инкубаторы Блиц</t>
  </si>
  <si>
    <t>Инкубатор БЛИЦ 48 цифровой</t>
  </si>
  <si>
    <t>Инкубатор БЛИЦ 72</t>
  </si>
  <si>
    <t>Инкубатор БЛИЦ 72 цифровой</t>
  </si>
  <si>
    <t>Инкубатор БЛИЦ 120 цифровой</t>
  </si>
  <si>
    <t>Инкубатор Блиц БАЗА</t>
  </si>
  <si>
    <t>Инкубатор Блиц Норма</t>
  </si>
  <si>
    <t>Инкубатор механический Поседа М 5</t>
  </si>
  <si>
    <t>Инкубатор автоматический Поседа М 33</t>
  </si>
  <si>
    <t>Инкубаторы «Несушка»</t>
  </si>
  <si>
    <t>Инкубатор Несушка-63 -ЭГА, н/н 38г</t>
  </si>
  <si>
    <t>Инкубатор Несушка-63 -ЭГА-12В н/н 46г</t>
  </si>
  <si>
    <t>Инкубатор Несушка на 104 яйца ЭГА-12В н/н 64г</t>
  </si>
  <si>
    <t>Инкубатор Несушка-36-ЭА, н/н 37</t>
  </si>
  <si>
    <t xml:space="preserve">Инкубатор Несушка-63 -ЭА н/н 38 </t>
  </si>
  <si>
    <t>Инкубатор Несушка-104-ЭА н/н 60</t>
  </si>
  <si>
    <t>Инкубатор Несушка-36-ЭА-12В н/н 45</t>
  </si>
  <si>
    <t>Инкубатор Несушка-63 -ЭА-12В н/н 46</t>
  </si>
  <si>
    <t xml:space="preserve">Инкубатор Несушка-104-ЭА-12В н/н 64 </t>
  </si>
  <si>
    <t>Перосъемные машины</t>
  </si>
  <si>
    <t>Насадка на дрель для ощипывания Ерш-2</t>
  </si>
  <si>
    <t>Перосъемные насадки</t>
  </si>
  <si>
    <t xml:space="preserve"> Перосъёмная машина 500 мм для кур и бройлеров</t>
  </si>
  <si>
    <t xml:space="preserve"> Перосъёмная машина 550 мм для кур и бройлеров</t>
  </si>
  <si>
    <t>Перосъёмная машина 600 мм для кур и бройлеров</t>
  </si>
  <si>
    <t>Перосъёмная машина 600А мм для уток, гусей, индеек</t>
  </si>
  <si>
    <t>Инкубатор Несушка-63-А-12В н/н 42</t>
  </si>
  <si>
    <t>Брудер для перепелят разборный (отлично подходит для любой домаш. птицы)</t>
  </si>
  <si>
    <t>Кормушки для птиц</t>
  </si>
  <si>
    <t>Поилки для птиц</t>
  </si>
  <si>
    <t>Зернодробилка универсальная "Нива" ИК-07У</t>
  </si>
  <si>
    <t>Зернодробилки</t>
  </si>
  <si>
    <t>Зернодробилка Нива ИЗ-25М</t>
  </si>
  <si>
    <t>Бильные пальцы</t>
  </si>
  <si>
    <t>Кормоизмельчитель КР-003</t>
  </si>
  <si>
    <t>Агрегат доильный для козы АДЭ-02</t>
  </si>
  <si>
    <t>Доильные аппараты</t>
  </si>
  <si>
    <t>Брудер Х2 двойного назначения</t>
  </si>
  <si>
    <t>Доильный агрегат "Продмаш-S-20н" для доения коров</t>
  </si>
  <si>
    <t>Шпарчан "Спрут-4-mini"</t>
  </si>
  <si>
    <t>Спрут-4</t>
  </si>
  <si>
    <t>Доильный агрегат Продмаш-Sk-20н (для коз)</t>
  </si>
  <si>
    <t>Овоскоп Алиса</t>
  </si>
  <si>
    <t>Стол подконвеерный для потрошения и мойки перепелов, кур, уток, гусей, индеек, кроликов</t>
  </si>
  <si>
    <t>Поилка д/цыплят</t>
  </si>
  <si>
    <t>Поилка для домашней птицы большая 5л.</t>
  </si>
  <si>
    <t>Поилка для птиц 2.5 л</t>
  </si>
  <si>
    <t>Поилка для птиц 5 л.</t>
  </si>
  <si>
    <t>Кормушка для птиц 2,5 кг</t>
  </si>
  <si>
    <t>Кормушка для птиц 5 кг</t>
  </si>
  <si>
    <t>Овоскоп "Универсал" - для перепелиных, куриных и гусиных яиц</t>
  </si>
  <si>
    <t>Поддон для перепелиных яиц к инкубатору БЛИЦ*48</t>
  </si>
  <si>
    <t>Поддон для перепелиных яиц к инкубатору БЛИЦ*72</t>
  </si>
  <si>
    <t xml:space="preserve"> Поддон для перепелиных яиц к инкубатору БЛИЦ*120</t>
  </si>
  <si>
    <t>Инкубаторы Идеальная наседка</t>
  </si>
  <si>
    <t>Инкубатор Идеальная наседка ИБ3НБ-3Ц</t>
  </si>
  <si>
    <t>Инкубатор Идеальная наседка ИБ3НБ-4Ц</t>
  </si>
  <si>
    <t>Насадка для ощипывания домашней птицы курицы, утки и гуся Duck-Master</t>
  </si>
  <si>
    <t>Поилка вакуумная 5 л белая</t>
  </si>
  <si>
    <t>Поилка под бутылку напольная</t>
  </si>
  <si>
    <t xml:space="preserve">Инкубатор Идеальная наседка ИБ2НБ-3Ц </t>
  </si>
  <si>
    <t>Ниппель для поилок (нержав) для взрослой птицы, бройлеров и кроликов</t>
  </si>
  <si>
    <t>Поилки для птиц,Поилки для кроликов</t>
  </si>
  <si>
    <t xml:space="preserve">Кормушка для домашней птицы (12кг) </t>
  </si>
  <si>
    <t>Гигрометр</t>
  </si>
  <si>
    <t>Палец бильный, Россия</t>
  </si>
  <si>
    <t>Лампа инфракрасная для обогрева</t>
  </si>
  <si>
    <t>Ножницы для перепелиных яиц</t>
  </si>
  <si>
    <t>Брудер для молодняка (Комфорт+)</t>
  </si>
  <si>
    <t>Брудер для молодняка (Стандарт)</t>
  </si>
  <si>
    <t>Брудер для перепелят "Мини Комфорт+"</t>
  </si>
  <si>
    <t>Брудер для молодняка (Мини Стандарт)</t>
  </si>
  <si>
    <t xml:space="preserve">Инкубатор автоматический Janoel JN 42 </t>
  </si>
  <si>
    <t>Импортные китайские инкубаторы</t>
  </si>
  <si>
    <t>Инкубатор на 48 яиц И48-3</t>
  </si>
  <si>
    <t>Каплеуловитель НП15</t>
  </si>
  <si>
    <t>Каплеуловитель НП19</t>
  </si>
  <si>
    <t>Ниппельная поилка НП8</t>
  </si>
  <si>
    <t>Ниппельная поилка для птиц НП2</t>
  </si>
  <si>
    <t xml:space="preserve">Ниппельная поилка НП23 </t>
  </si>
  <si>
    <t xml:space="preserve">Ниппельная поилка НП17  </t>
  </si>
  <si>
    <t xml:space="preserve">Ниппельная поилка двойная с каплеуловителем НП18 </t>
  </si>
  <si>
    <t xml:space="preserve">Ниппельная поилка для птиц НП1 </t>
  </si>
  <si>
    <t>Чашечная поилка НП20</t>
  </si>
  <si>
    <t>Чашечная поилка НП21</t>
  </si>
  <si>
    <t>Чашечная поилка НП22</t>
  </si>
  <si>
    <t>Ниппельная поилка НП11</t>
  </si>
  <si>
    <t>Ниппельная поилка НП12</t>
  </si>
  <si>
    <t xml:space="preserve">Ниппельная поилка НП16  </t>
  </si>
  <si>
    <t>Керамический нагреватель (лампа Е27) КЛ1-3</t>
  </si>
  <si>
    <t xml:space="preserve">Лоток для инкубатор на 36144 яиц (ЛТ2-2)  </t>
  </si>
  <si>
    <t xml:space="preserve">LILYTECH ZL-6210A (7А)  </t>
  </si>
  <si>
    <t>Термометр с гигрометром ТГМ-2</t>
  </si>
  <si>
    <t>Термометр с гигрометром ТГМ-6</t>
  </si>
  <si>
    <t>Термометр цифровой РТ-2</t>
  </si>
  <si>
    <t>Термометр цифровой ТМ-1</t>
  </si>
  <si>
    <t>Ниппельная поилка для кроликов НП3</t>
  </si>
  <si>
    <t>Поилки для кроликов</t>
  </si>
  <si>
    <t>Ниппельная поилка для кроликов НП4</t>
  </si>
  <si>
    <t>Ниппельная поилка для кроликов НП5</t>
  </si>
  <si>
    <t>Ниппельная поилка для кроликов НП6</t>
  </si>
  <si>
    <t>Терморегулятор Ringder RC-113М (пид-регулятор)</t>
  </si>
  <si>
    <t>Терморегулятор Ringder RC-112Е 10А</t>
  </si>
  <si>
    <t>Резина сосковая СТР 252 15.022</t>
  </si>
  <si>
    <t>Резина сосковая СТР 907595 01</t>
  </si>
  <si>
    <t>Резина сосковая СТР 928328 01</t>
  </si>
  <si>
    <t>Резина сосковая 00.00.969.022</t>
  </si>
  <si>
    <t>Резина сосковая российская ДД.00.041А СТР</t>
  </si>
  <si>
    <t>Овоскоп ОН - 10 на 10 яиц (прибор для контроля качества яиц)</t>
  </si>
  <si>
    <t>Комплект РТИ для пульсатора ППД2 (3 позиции)</t>
  </si>
  <si>
    <t>Термоконтейнер 300 л</t>
  </si>
  <si>
    <t>Погребки и овощехранилища</t>
  </si>
  <si>
    <t>Ниппельная поилка НП7</t>
  </si>
  <si>
    <t>Инкубатор для яиц автоматический И-12</t>
  </si>
  <si>
    <t>Инкубатор для яиц автоматический И-24</t>
  </si>
  <si>
    <t>Светодиодные фитолампы</t>
  </si>
  <si>
    <t>Фитолампа 15 Ватт Е27</t>
  </si>
  <si>
    <t xml:space="preserve"> Фитолампа 15 Ватт Е27 (Full Spectrum)</t>
  </si>
  <si>
    <t>Фитолампа 15 Ватт Е27 (Мультиспектр)</t>
  </si>
  <si>
    <t>Фитолампа 36 Ватт Е27</t>
  </si>
  <si>
    <t>Фитолампа 36 Ватт Е27 (Full Spectrum)</t>
  </si>
  <si>
    <t>Фитолампа 36 Ватт Е27 (Мультиспектр)</t>
  </si>
  <si>
    <t>Фитолампа 20W VA-1 (full spectrum)</t>
  </si>
  <si>
    <t xml:space="preserve"> Фитолампа 20W VA-2 (биколорная)</t>
  </si>
  <si>
    <t>Перощипальные машины для удаления оперения с птицы "Спрут-1000"</t>
  </si>
  <si>
    <t>Инфракрасный настенный обогреватель без рамы</t>
  </si>
  <si>
    <t xml:space="preserve">Термопривод ТП-02  </t>
  </si>
  <si>
    <t>Термоприводы для теплицы</t>
  </si>
  <si>
    <t xml:space="preserve">Термопривод для теплиц ТП-04  </t>
  </si>
  <si>
    <t>Термопривод для теплиц ТП-03</t>
  </si>
  <si>
    <t xml:space="preserve">Электронный таймер полива №1  </t>
  </si>
  <si>
    <t xml:space="preserve">Электронный таймер полива №2 (шаровый)  </t>
  </si>
  <si>
    <t>Термоконтейнер 100л</t>
  </si>
  <si>
    <t>Фермерская перосъемная машина ПМ-6М для бройлеров, кур</t>
  </si>
  <si>
    <t xml:space="preserve"> Инкубатор для яиц автоматический И96-4  </t>
  </si>
  <si>
    <t>Фитопрожектор</t>
  </si>
  <si>
    <t>Инкубатор Несушка на 77 яиц н/н 63</t>
  </si>
  <si>
    <t>Инкубатор Несушка на 77 яиц, н/н59</t>
  </si>
  <si>
    <t>Инкубатор Несушка на 77 яиц, н/н59г</t>
  </si>
  <si>
    <t>Инкубатор Несушка на 77 яиц н/н 63г</t>
  </si>
  <si>
    <t>Инкубатор автоматический Janoel-24</t>
  </si>
  <si>
    <t>Инкубатор автоматический COVINA SUPER 24</t>
  </si>
  <si>
    <t>Фитолампа 30W VA-4 (биколорная)</t>
  </si>
  <si>
    <t>Инкубатор автоматический JNL-10 plus мини</t>
  </si>
  <si>
    <t>Инкубатор автоматический COVINA SUPER 49</t>
  </si>
  <si>
    <t>Клипсатор ручной,автомат.</t>
  </si>
  <si>
    <t>Поилка для домашней птицы большая 10 литров</t>
  </si>
  <si>
    <t>Кормушка для домашней птицы 3 кг</t>
  </si>
  <si>
    <t>Кормушка для домашней птицы 5 кг</t>
  </si>
  <si>
    <t xml:space="preserve">Керамический нагреватель (лампа Е27) КЛ_200 </t>
  </si>
  <si>
    <t>Доильный аппарат АИД-2</t>
  </si>
  <si>
    <t xml:space="preserve">Агрегат попарного доения АИД 2-01 «Виктория» </t>
  </si>
  <si>
    <t xml:space="preserve">Инкубатор ИБ1НБ-3Ц </t>
  </si>
  <si>
    <t>Инкубатор ИБ3НБ-3Ц-1</t>
  </si>
  <si>
    <t>Терморегулятор LILYTECH ZL-7811A бескорпусной (темп + влажность)</t>
  </si>
  <si>
    <t xml:space="preserve">Патрон-прищепка E27 с выключателем </t>
  </si>
  <si>
    <t>Инкубатор ИБ2НБ-5Ц (90 яиц, поворот яиц вручную)</t>
  </si>
  <si>
    <t xml:space="preserve">Кормушка для домашней птицы прямоугольная </t>
  </si>
  <si>
    <t>Крышка для шпарчана sprut 4 mini</t>
  </si>
  <si>
    <t>Инкубатор блиц База на 630 яиц</t>
  </si>
  <si>
    <t>Идеальная Наседка Плюс на 63 яйца</t>
  </si>
  <si>
    <t>Идеальная Наседка Плюс на 104 яйца</t>
  </si>
  <si>
    <t>Кормушка для птиц 1 кг</t>
  </si>
  <si>
    <t>Перосъемная машина ПМ-7М</t>
  </si>
  <si>
    <t>Лента для тапенера</t>
  </si>
  <si>
    <t>Подвязка растений (тапенер) ТАП-1</t>
  </si>
  <si>
    <t>Скобы для тапенера 10 000 шт.</t>
  </si>
  <si>
    <t>Контроллер для инкубатора XM-18 mode 3</t>
  </si>
  <si>
    <t>Мотор для инкубатора 220В (тип 1)</t>
  </si>
  <si>
    <t>Мотор для инкубатора с концевиками 220В (тип 2)</t>
  </si>
  <si>
    <t>Мотор для инкубаторов серии И** 12В MT-12V</t>
  </si>
  <si>
    <t>Мотор для бытовых инкубаторов (МТ1JN)</t>
  </si>
  <si>
    <t>Мотор для бытовых инкубаторов (МТ2-И48)</t>
  </si>
  <si>
    <t>Цепь для механизма переворота</t>
  </si>
  <si>
    <t>Инкубатор Золушка-45/220/12 без механизма переворачивания</t>
  </si>
  <si>
    <t>Перосъемная машина для индейки NT-800</t>
  </si>
  <si>
    <t>Доильный аппарат попарного доения Виктория для коз</t>
  </si>
  <si>
    <t xml:space="preserve">Фитолампа 10W VA-2 (биколорная)   </t>
  </si>
  <si>
    <t>КР-01 ИЗМЕЛЬЧИТЕЛЬ КОРНЕПЛОДОВ, ТРАВЫ</t>
  </si>
  <si>
    <t>КР-02 ИЗМЕЛЬЧИТЕЛЬ СОЛОМЫ, СЕНА</t>
  </si>
  <si>
    <t>Перосъёмная машина для перепелов NT-400</t>
  </si>
  <si>
    <t>Доильный аппарат для коров АДЭ-02</t>
  </si>
  <si>
    <t>Доильный аппарат для коров АДЭ-01</t>
  </si>
  <si>
    <t>Кормушка 10 кг</t>
  </si>
  <si>
    <t>Термопривод ТП-05</t>
  </si>
  <si>
    <t>Термопривод-ДВ</t>
  </si>
  <si>
    <t>Электронный таймер полива №3</t>
  </si>
  <si>
    <t>Автомат полива «Дождь-3»</t>
  </si>
  <si>
    <t>Контроллер полива</t>
  </si>
  <si>
    <t>номер</t>
  </si>
  <si>
    <t>Раздел</t>
  </si>
  <si>
    <t>Цена</t>
  </si>
  <si>
    <t>Наименование</t>
  </si>
  <si>
    <t>Доильный аппарат "Буренка" два в одном</t>
  </si>
  <si>
    <t>Блок обогрева-освещения птенцов</t>
  </si>
  <si>
    <t>Термометр цифровой ТМ-4</t>
  </si>
  <si>
    <t>Патрон керамический</t>
  </si>
  <si>
    <t>Обогреватель кроликов</t>
  </si>
  <si>
    <t>Инвертор преобразователь (150Ватт)</t>
  </si>
  <si>
    <t>Термостат</t>
  </si>
  <si>
    <t>Преобразователь напряжения для Поседы (12 в 220 В)</t>
  </si>
  <si>
    <t>Преобразователь напряжения 12 в 220 В</t>
  </si>
  <si>
    <t>Поворотное устройство</t>
  </si>
  <si>
    <t>Решетка для перепелов Б*72 (для инкубатора Блиц-норма)</t>
  </si>
  <si>
    <t>Инкубатор Несушка на 104 яйца н/н 62</t>
  </si>
  <si>
    <t>Инкубатор Несушка-36-ЭГА-12В н/н 45г</t>
  </si>
  <si>
    <t>Инкубатор Несушка на 104 яйца н/н 58</t>
  </si>
  <si>
    <t>Инфракрасный обогреватель-картина в раме</t>
  </si>
  <si>
    <t>РЭН-4. Плоский инфракрасный (ИК) обогреватель</t>
  </si>
  <si>
    <t>РЭН-5 Плоский инфракрасный (ИК) обогреватель</t>
  </si>
  <si>
    <t>Инфракрасный обогреватель-картина</t>
  </si>
  <si>
    <t>Перосъемная машина "Спрут-700" для гусей</t>
  </si>
  <si>
    <t>Перощипальная машина "Турбо"</t>
  </si>
  <si>
    <t>ПЕРОЩИПАЛЬНАЯ УСТАНОВКА ДЛЯ ПТИЦЫ</t>
  </si>
  <si>
    <t>Насадка на дрель для ощипывания Ерш-1</t>
  </si>
  <si>
    <t>Измельчитель зерна ИЗ-15 НИВА</t>
  </si>
  <si>
    <t>Измельчитель зерна НИВА ИЗ-400К</t>
  </si>
  <si>
    <t>Измельчитель зерна Нива ИЗ-350</t>
  </si>
  <si>
    <t>Кормушка для перепелов</t>
  </si>
  <si>
    <t>Кормушка лотковая 75 см оцинк. cталь для кур</t>
  </si>
  <si>
    <t>Кормушка лотковая 30 см оцинк. cталь для кур</t>
  </si>
  <si>
    <t>Поилка под ПЭТ-бутылку</t>
  </si>
  <si>
    <t>Поилка под бутылку оцинк. сталь</t>
  </si>
  <si>
    <t>Поилка сифонная 30 л пластм. ножки</t>
  </si>
  <si>
    <t>Запчасти к доильным аппаратам</t>
  </si>
  <si>
    <t>ШЛАНГ МАГИСТРАЛЬНЫЙ 124 (АД)</t>
  </si>
  <si>
    <t>Соединитель ДПР.31.003</t>
  </si>
  <si>
    <t>Патрубок (тройник) ДПР.31.004</t>
  </si>
  <si>
    <t>Патрубок ДПР.31.007 (силиконовый)</t>
  </si>
  <si>
    <t>Сосковая резина (Цельная)</t>
  </si>
  <si>
    <t>Кормушка лотковая 50 см оцинк. cталь для цыплят River</t>
  </si>
  <si>
    <t>Пульсатор (доильная аппаратура)</t>
  </si>
  <si>
    <t>Патрубок переменного вакуума 127</t>
  </si>
  <si>
    <t>Поилка сифонная 30 л металл. Ножки</t>
  </si>
  <si>
    <t>Труба квадратная 22х22х2,5 мм для линий поения, 3 метра</t>
  </si>
  <si>
    <t>Шланг Ø 20 мм, 1 м, мягкий</t>
  </si>
  <si>
    <t>Ниппель поения (180˚) для кур-несушек и родителей металл резьба 1/8"</t>
  </si>
  <si>
    <t>Каплеуловитель для трубы 22х22 мм, на одной ножке, 60х60 мм</t>
  </si>
  <si>
    <t>Каплеуловитель для трубы 22х22 мм на двух ножках 60х60 мм</t>
  </si>
  <si>
    <t>Шланг Ø 9х12 мм, 1 м, средней жесткости</t>
  </si>
  <si>
    <t>Поилка ниппельная для птиц/кроликов винт. крепл.</t>
  </si>
  <si>
    <t>Поилка ниппельная для птиц/кроликов распорн. Крепл</t>
  </si>
  <si>
    <t>Поилка ниппельная для кроликов и птиц с бачком 1 л 90°</t>
  </si>
  <si>
    <t>Поилка навесная 30 см оцинк. сталь</t>
  </si>
  <si>
    <t>Поилка навесная 60 см оцинк. сталь CF</t>
  </si>
  <si>
    <t>Поилка под бутылку пласт. + оцинк. сталь</t>
  </si>
  <si>
    <t>Поилка под бутылку пласт./метал. для кроликов "Ниагара"</t>
  </si>
  <si>
    <t>Терморегулятор LILYTECH ZL-7801C ТИП-2 (темп + влажность + 2 таймера)</t>
  </si>
  <si>
    <t>Фитолампа 20W VA-4 (биколорная)</t>
  </si>
  <si>
    <t>Фитолампа Apollo4 LED 180W</t>
  </si>
  <si>
    <t>Фитолампа Apollo 6 LED 270W</t>
  </si>
  <si>
    <t>Фитолампа 36 Ватт E27 (Дальний красный)</t>
  </si>
  <si>
    <t>Фитолампа 15 Ватт E27 (Дальний красный)</t>
  </si>
  <si>
    <t>Фитолампа 12Вт CRN-12 "кукуруза"</t>
  </si>
  <si>
    <t>Фитолампа 36W VA-3 (full spectrum)</t>
  </si>
  <si>
    <t>Фитолампа Apollo1 LED 63W</t>
  </si>
  <si>
    <t>Фитолампа УФО 25х3 Вт</t>
  </si>
  <si>
    <t>Инкубатор «БЛИЦ ПК»</t>
  </si>
  <si>
    <t xml:space="preserve">ДОИЛЬНЫЙ ТАНДЕМ ДЛЯ КОРОВ АДЭ-03-01 Т </t>
  </si>
  <si>
    <t>Поилка под бутылку для домашней птицы, диам. 260мм, арт .05031</t>
  </si>
  <si>
    <t>Лоток для инкубатора ЛТ3 (красный для водоплавающих)</t>
  </si>
  <si>
    <t>Терморегулятор Ringder RC-112Е 30А</t>
  </si>
  <si>
    <t>Термоконтейнер 180 л</t>
  </si>
  <si>
    <t>Инкубатор ТГБ-70 А"БИО"</t>
  </si>
  <si>
    <t>Инкубатор ТГБ-70 РА"БИО"</t>
  </si>
  <si>
    <t>Инкубатор ТГБ-70 АВЛ "БИО"</t>
  </si>
  <si>
    <t>Инкубатор ТГБ-70 ВЛРА"БИО"</t>
  </si>
  <si>
    <t>Доильный аппарат "Дарена"</t>
  </si>
  <si>
    <t>Масло для заправки системы смазки АДЭ (250 мл)</t>
  </si>
  <si>
    <t>Маслобойка электрическая МБ-01</t>
  </si>
  <si>
    <t>Инкубатор цифровой автоматический Covatutto 108</t>
  </si>
  <si>
    <t>Импортные инкубаторы</t>
  </si>
  <si>
    <t>Импортные  инкубаторы</t>
  </si>
  <si>
    <t>Инкубатор цифровой автоматический Covatutto 162</t>
  </si>
  <si>
    <t>Инкубатор Rcom King SURO max 20</t>
  </si>
  <si>
    <t>Инкубаторы Ova-Easy 580 Advance EX ser II+ Ova-Easy Advance EX Hatcher ser II выводной</t>
  </si>
  <si>
    <t>Инкубатор Rcom Maru 190 Deluxe MAX</t>
  </si>
  <si>
    <t>Инкубатор Ova-Easy Advance EX ser II 190 автоматический с помпой</t>
  </si>
  <si>
    <t>Инкубатор Ova-Easy Advance EX ser II 380 автоматический с помпой</t>
  </si>
  <si>
    <t>Инкубатор Rcom Maru 380 Deluxe MAX</t>
  </si>
  <si>
    <t>Инкубатор Ova-Easy Advance EX ser II 580 автоматический с помпой</t>
  </si>
  <si>
    <t>Инкубатор Rcom Maru 1000 Deluxe MAX</t>
  </si>
  <si>
    <t>Инкубатор Rcom Maru 380 Hatcher/Brooder Deluxe выводной</t>
  </si>
  <si>
    <t>Инкубатор Ova-Easy Advance EX Hatcher ser II выводной</t>
  </si>
  <si>
    <t>Инкубатор Несушка на 77 яиц н/н 67г (Полный автомат)</t>
  </si>
  <si>
    <t>Инкубатор Несушка на 104 яйца н/н 69г (полный автомат)</t>
  </si>
  <si>
    <t>Инкубатор для яиц Nest-100 Elite</t>
  </si>
  <si>
    <t>Инкубатор Nest-3000 Elite</t>
  </si>
  <si>
    <t>Инкубатор ТГБ-70 ВЛРА"БИО" плюс</t>
  </si>
  <si>
    <t>Инкубатор ТГБ-210 ВА "БИО"</t>
  </si>
  <si>
    <t>Кормушка для перепелов № 2</t>
  </si>
  <si>
    <t>Кормушка для бройлеров №2</t>
  </si>
  <si>
    <t>Перосъемная машина «ВолТера ПМ-1» цвет бака – белый</t>
  </si>
  <si>
    <t xml:space="preserve">Перосъемная машина «ВолТера ПМ-3» </t>
  </si>
  <si>
    <t xml:space="preserve">Перосъемная машина «ВолТера ПМ-2» </t>
  </si>
  <si>
    <t>Ванна "Спрут-12" для шпарки птицы</t>
  </si>
  <si>
    <t>Шланг ПВХ черный 10 мм</t>
  </si>
  <si>
    <t>Шланг ПВХ черный 8 мм</t>
  </si>
  <si>
    <t>Поилка под бутылку пласт. + оцинк. Сталь (2 шт)</t>
  </si>
  <si>
    <t>Перепелиная решетка (104)</t>
  </si>
  <si>
    <t>Перепелиная  решетка (63)</t>
  </si>
  <si>
    <t>Гусиная решетка (104)</t>
  </si>
  <si>
    <t>Гусиная решетка (63)</t>
  </si>
  <si>
    <t>Гусиная решетка (36)</t>
  </si>
  <si>
    <t>Вакуумный упаковщик Freshpack Pro</t>
  </si>
  <si>
    <t>Вакуумный упаковщик для продуктов FreshWorld</t>
  </si>
  <si>
    <t>Упаковка для вакуумных машин. 10х15см (100шт). Пакет для вакуумной упаковки продуктов.</t>
  </si>
  <si>
    <t>Упаковка для вакуумных машин. 20х30см (100шт). Пакет для вакуумной упаковки продуктов.</t>
  </si>
  <si>
    <t>Упаковка для вакуумных машин. 25х30см (100шт). Пакет для вакуумной упаковки продуктов.</t>
  </si>
  <si>
    <t>Упаковка для вакуумных машин. Рулон 28х500см Пакет для вакуумной упаковки продуктов.</t>
  </si>
  <si>
    <t>Упаковка для вакуумных машин. Рулон 25х500см Пакет для вакуумной упаковки продуктов.</t>
  </si>
  <si>
    <t>Упаковка для вакуумных машин. Рулон 20х500см Пакет для вакуумной упаковки продуктов.</t>
  </si>
  <si>
    <t>Упаковка для вакуумных машин. Рулон 17х500см Пакет для вакуумной упаковки продуктов.</t>
  </si>
  <si>
    <t>Упаковка для вакуумных машин. Рулон 12х500см Пакет для вакуумной упаковки продуктов.</t>
  </si>
  <si>
    <t>Вакууматоры</t>
  </si>
  <si>
    <t>Овоскоп для яиц Nest-10</t>
  </si>
  <si>
    <t>Овоскоп для яиц Nest-30</t>
  </si>
  <si>
    <t>Перосъемная машина для ощипа перепела принцесса</t>
  </si>
  <si>
    <t>Перосъемные пальцы (для уток, гусей, индеек) 948-50</t>
  </si>
  <si>
    <t>Перосъемные пальцы (для уток, гусей, индеек) 499-50</t>
  </si>
  <si>
    <t>Перосъемные пальцы(для кур и бройлеров)144-50</t>
  </si>
  <si>
    <t>Перосъемные пальцы(для кур и бройлеров)144-45</t>
  </si>
  <si>
    <t>Перосъемные пальцы(для кур и бройлеров)499-45</t>
  </si>
  <si>
    <t>Пакет бильных пальцев для перосъемной машины ПМ-2М и ПМ-6М</t>
  </si>
  <si>
    <t>Пакет бильных пальцев для перосъемной машины ПМ-7М</t>
  </si>
  <si>
    <t>Пакет бильных пальцев для перепелов черный</t>
  </si>
  <si>
    <t>Скобы для клипсатора</t>
  </si>
  <si>
    <t>ИЗЭ-05 измельчитель зерна</t>
  </si>
  <si>
    <t>ИЗЭ-05М измельчитель зерна</t>
  </si>
  <si>
    <t>ИЗЭ-25 измельчитель зерна</t>
  </si>
  <si>
    <t>ДКУ «Оптимус» Измельчитель зерна, соломы, сены, травы, корнеплодов</t>
  </si>
  <si>
    <t>Инкубатор для яиц автоматический И-36</t>
  </si>
  <si>
    <t>Инкубатор Несушка серии Фермер на 189 яиц  с горизонтальным расположением яйца</t>
  </si>
  <si>
    <t>ДКУ-03 Домашний кормоцех универсальный 220В</t>
  </si>
  <si>
    <t>ДКУ-04 Домашний кормоцех универсальный 380В</t>
  </si>
  <si>
    <t>Лоток металлический для Блиц Базы</t>
  </si>
  <si>
    <t>Лоток пластиковый для Блиц Базы</t>
  </si>
  <si>
    <t>Поилка под ПЭТ-бутылку №2</t>
  </si>
  <si>
    <t>Ниппельная поилка НП13</t>
  </si>
  <si>
    <t xml:space="preserve">Ниппель пластиковый </t>
  </si>
  <si>
    <t xml:space="preserve">Кормушка для домашней птицы 12 кг №2 </t>
  </si>
  <si>
    <t>Кормушка бункерная БК-10М</t>
  </si>
  <si>
    <t>Кормушка бункерная БКС-1</t>
  </si>
  <si>
    <t>Доильный аппарат "Буренка" тандем для коров</t>
  </si>
  <si>
    <t>Доильный аппарат "Буренка" тандем для коз</t>
  </si>
  <si>
    <t>Доильный аппарат "Буренка" для коз</t>
  </si>
  <si>
    <t>Доильный аппарат "Буренка" для коровы</t>
  </si>
  <si>
    <t>Перосъемная машина для перепелов "Спрут-500П"</t>
  </si>
  <si>
    <t>"Спрут-500У"</t>
  </si>
  <si>
    <t>Инкубатор ТГБ 280  ВЛРА+</t>
  </si>
  <si>
    <t>Поплавковый клапан для подачи воды</t>
  </si>
  <si>
    <t>Регулятор давления</t>
  </si>
  <si>
    <t xml:space="preserve"> Конус для убоя птицы Тип-1</t>
  </si>
  <si>
    <t xml:space="preserve"> Конус для убоя птицы Тип-2</t>
  </si>
  <si>
    <t xml:space="preserve"> Конус для убоя птицы Тип-3</t>
  </si>
  <si>
    <t xml:space="preserve"> Конус для убоя птицы Тип-5</t>
  </si>
  <si>
    <t xml:space="preserve"> Конус для убоя птицы Тип-4</t>
  </si>
  <si>
    <t>Вилка для потрошения птицы</t>
  </si>
  <si>
    <t>Вилка для потрошения перпелов</t>
  </si>
  <si>
    <t>БЛОК БП-1 для содержания перепелов</t>
  </si>
  <si>
    <t>Инкубатор Несушка 120 яиц нн 90в</t>
  </si>
  <si>
    <t>Инкубатор Несушка на 36 яиц н/н 70</t>
  </si>
  <si>
    <t>Инкубатор Несушка-63-А н/н 71</t>
  </si>
  <si>
    <t>Инкубатор Несушка 63 МАКС</t>
  </si>
  <si>
    <t>Инкубатор Несушка 104 яйца нн 64вг</t>
  </si>
  <si>
    <t>Инкубатор "Умная наседка" 63 яйца</t>
  </si>
  <si>
    <t>Инкубатор "Умная наседка" 104 яйца</t>
  </si>
  <si>
    <t>Инкубатор механический на 63/90 яиц с цифровым терморегулятором</t>
  </si>
  <si>
    <t>Инкубатор механический на 63/90 яиц 220/12В ИБ2НБ-6Ц</t>
  </si>
  <si>
    <t>Инкубатор механический на 104/150 яиц с цифровым терморегулятором на 220 В</t>
  </si>
  <si>
    <t>Инкубатор механический на 104/150 яиц 220/12В</t>
  </si>
  <si>
    <t xml:space="preserve">Инкубатор Идеальная наседка ИБ2НБ-4Ц </t>
  </si>
  <si>
    <t>Кормушка маленькая для цыплят (Индия)</t>
  </si>
  <si>
    <t>Бункерная кормушка БК-1</t>
  </si>
  <si>
    <t>Кормушка в сборе для птицы Вид- 2 (Индия)</t>
  </si>
  <si>
    <t>Бункерная кормушка БК-10М</t>
  </si>
  <si>
    <t>Бункерная кормушка БК-3</t>
  </si>
  <si>
    <t>Овоскоп ОВ-6</t>
  </si>
  <si>
    <t>Перосъемная машина ПМ-01</t>
  </si>
  <si>
    <t>Перосъемная машина пм-2м</t>
  </si>
  <si>
    <t>Насадка для ощипывания дикой птицы Duck-Master</t>
  </si>
  <si>
    <t>Ванна для охлаждения птицы</t>
  </si>
  <si>
    <t>Ванна с барбатированием для мойки яиц. (пузырьковая мойка)</t>
  </si>
  <si>
    <t>Устройство для упаковки птицы или кролика в пакеты. Конус для фасовки.</t>
  </si>
  <si>
    <t>Стойка для убоя птицы "Спрут-6Р"</t>
  </si>
  <si>
    <t>Стойка для убоя птицы "Спрут-4Р"</t>
  </si>
  <si>
    <t>Стойка с ручным конвейером для убоя и нутровки птицы и кролика.</t>
  </si>
  <si>
    <t>Устройства для ручной разделки тушек птицы</t>
  </si>
  <si>
    <t>Устройство для снятие мяса с костей птицы "Спрут-Я6-УО".</t>
  </si>
  <si>
    <t>Электрооглушитель птицы</t>
  </si>
  <si>
    <t>Пила дисковая для разделки тушек птицы</t>
  </si>
  <si>
    <t>Сепаратор пера. Корзина для сбора и фильтрации пера, очистков корнеплодов</t>
  </si>
  <si>
    <t>Стол с подвеской для нутровки тушек птицы и кролика</t>
  </si>
  <si>
    <t>Машина для убоя перепелов, цыплят, кур. "Спрут-190П"</t>
  </si>
  <si>
    <t>Стойка для убоя птицы "Спрут-8Р"</t>
  </si>
  <si>
    <t>Стойка для убоя птицы "Спрут-3Л"</t>
  </si>
  <si>
    <t>Ниппельная поилка для птиц НП-24</t>
  </si>
  <si>
    <t>Поилка чашечная с бутылкой 2л.</t>
  </si>
  <si>
    <t>Поилка сифонная 30 литров</t>
  </si>
  <si>
    <t>Поилка для птиц 10л. №2</t>
  </si>
  <si>
    <t>Поилка для уток 5л.</t>
  </si>
  <si>
    <t>Поилка 5л с подставкой для птицы (Индия)</t>
  </si>
  <si>
    <t>Поилка 4,5л с подставкой для птицы (Индия)</t>
  </si>
  <si>
    <t>Поилка 3л с подставкой для птицы (Индия)</t>
  </si>
  <si>
    <t>Емкость для воды 12 л</t>
  </si>
  <si>
    <t>Каплеуловитель для трубы 22х22 мм</t>
  </si>
  <si>
    <t>Клипсатор ручной</t>
  </si>
  <si>
    <t>Клипсатор полуавтомат.</t>
  </si>
  <si>
    <t>Электрошашлычница "Нептун"</t>
  </si>
  <si>
    <t>Соковыжималка "Нептун" электрическая</t>
  </si>
  <si>
    <t>Зернодробилка "Нептун"</t>
  </si>
  <si>
    <t>Сепаратор "Нептун" 5,5 л</t>
  </si>
  <si>
    <t>Инкубатор Нептун 80-А</t>
  </si>
  <si>
    <t>Инкубаторы Нептун</t>
  </si>
  <si>
    <t>Инкубатор для яиц Нептун 80-Б</t>
  </si>
  <si>
    <t>Комплект капельного полива №2 для теплиц</t>
  </si>
  <si>
    <t>Комплект капельного полива №3 для теплиц</t>
  </si>
  <si>
    <t>Комплект капельного полива №4 для теплиц</t>
  </si>
  <si>
    <t>Комплект капельного полива №5 для теплиц</t>
  </si>
  <si>
    <t>Блок содержания несушек БН-1</t>
  </si>
  <si>
    <t>Блок ББ-1 для выращивания бройлеров от производителя</t>
  </si>
  <si>
    <t>Упаковка для вакуумных машин. 15х20см (100шт). Пакет для вакуумной упаковки продуктов.</t>
  </si>
  <si>
    <t>Упаковка для вакуумных машин. 28х40см (100шт). Пакет для вакуумной упаковки продуктов.</t>
  </si>
  <si>
    <t>Поилка для кроликов под бутылки 0,5-5л</t>
  </si>
  <si>
    <t>ИЗЭ-25М измельчитель зерна</t>
  </si>
  <si>
    <t>Аппарат доильный «Буренка» ТАНДЕМ 2 в 1 для коров и коз</t>
  </si>
  <si>
    <t>Терморегулятор для инкубатора Несушка арт.70 71 72 73</t>
  </si>
  <si>
    <t>Терморегулятор для инкубатора Несушка арт.37 38 59 60</t>
  </si>
  <si>
    <t>Терморегулятор для инкубатора Несушка арт.74 75 76 77</t>
  </si>
  <si>
    <t>Терморегулятор для инкубатора Несушка арт.45 46 64 63</t>
  </si>
  <si>
    <t>Терморегулятор для инкубатора Несушка арт.38г 60г 59г</t>
  </si>
  <si>
    <t>Терморегулятор для инкубатора Несушка арт.46г 64г 63г</t>
  </si>
  <si>
    <t>Устройство переворота яиц для инкубатора</t>
  </si>
  <si>
    <t>Комплект ТЭН для инкубатора на 36 яиц 220В</t>
  </si>
  <si>
    <t>Комплект ТЭН на 36 яиц 220В и 12В</t>
  </si>
  <si>
    <t>Комплект ТЭН на 63, 77 яиц 220В</t>
  </si>
  <si>
    <t>Комплект ТЭН на 104 яйца 220 В</t>
  </si>
  <si>
    <t>Комплект ТЭН на 104 яйца 220 или 12 В</t>
  </si>
  <si>
    <t>Комплект ТЭН на 63 77 яиц 220 В и 12В</t>
  </si>
  <si>
    <t>Цифровой терморегулятор 220В МОДЕЛЬ 2017</t>
  </si>
  <si>
    <t>Терморегулятор для инкубатора идеальная наседка 12В</t>
  </si>
  <si>
    <t>Поворотный механизм электропривод для инкубаторов идеальная наседка</t>
  </si>
  <si>
    <t>Комплект ИК-нагревателей 12 В средний</t>
  </si>
  <si>
    <t>Комплект ИК-нагревателей 220 В средний</t>
  </si>
  <si>
    <t>Комплект ИК-нагревателей 220 В большой</t>
  </si>
  <si>
    <t>Комплект ИК-нагревателей 12 В большой</t>
  </si>
  <si>
    <t>Лоток для яиц для ТГБ</t>
  </si>
  <si>
    <t>Емкость для воды</t>
  </si>
  <si>
    <t>Комлект в лоток для вывода перепелов</t>
  </si>
  <si>
    <t>Тросик</t>
  </si>
  <si>
    <t>Запчасти для ИБ</t>
  </si>
  <si>
    <t>Запчасти для Несушки</t>
  </si>
  <si>
    <t>Запчасти для ТГБ</t>
  </si>
  <si>
    <t>Запчасти для Блиц</t>
  </si>
  <si>
    <t>Вентилятор со спиралями (с ножками) 7 Ом</t>
  </si>
  <si>
    <t>Вентилятор 12 В</t>
  </si>
  <si>
    <t>Вентилятор со спиралями (с ножками) 6 Ом</t>
  </si>
  <si>
    <t>Вентилятор большой для Б-120 (с ножками)</t>
  </si>
  <si>
    <t>Ванночка инкубатора Блиц</t>
  </si>
  <si>
    <t>Вентилятор инкубатора Блиц-База</t>
  </si>
  <si>
    <t>Ванночка с трубкой</t>
  </si>
  <si>
    <t>Только для торгующих компаний по договору дропшипинга</t>
  </si>
  <si>
    <t>Инкубатор выводной Блиц-ОМЕГА 800</t>
  </si>
  <si>
    <t>Электропастух PROTECTOR 11 NEW Intelligent Energiser</t>
  </si>
  <si>
    <t>Электропастух OLLI SG 3</t>
  </si>
  <si>
    <t>Электропастух OLLI 600</t>
  </si>
  <si>
    <t>Электропастух OLLI 300</t>
  </si>
  <si>
    <t>Электропастух OLLI 250 B PLUS</t>
  </si>
  <si>
    <t>Электропастух OLLI 180 B</t>
  </si>
  <si>
    <t>Электропастух OLLI 122 B</t>
  </si>
  <si>
    <t>Электропастух OLLI 1000</t>
  </si>
  <si>
    <t>Электропастух OLLI 100</t>
  </si>
  <si>
    <t>Шнур Shockteq многожильный Super-6, 3 мм / 200 м</t>
  </si>
  <si>
    <t>Измеритель напряжения электроизгороди Digitester Plus</t>
  </si>
  <si>
    <t>Грозозащитный разрядник</t>
  </si>
  <si>
    <t>Измеритель напряжения электроизгороди Super Tester Plus</t>
  </si>
  <si>
    <t>Изолятор кольцевой Olli, 100 шт.</t>
  </si>
  <si>
    <t>Шнур Shockteq многожильный Super-6, 3 мм / 1000 м</t>
  </si>
  <si>
    <t>Комплект для калитки пружинный</t>
  </si>
  <si>
    <t>Изолятор Olli, 100 шт.</t>
  </si>
  <si>
    <t>Шест заземления с соединительным кабелем</t>
  </si>
  <si>
    <t>Изолятор для лент Olli, 100 шт.</t>
  </si>
  <si>
    <t>Комплект для калитки с гибким шнуром, 4,5 м</t>
  </si>
  <si>
    <t>Кормушка бункерная 18 кг пластик с разд. решеткой с крышкой</t>
  </si>
  <si>
    <t>Кормушка лотковая для цыплят 40 см оцинк. Сталь</t>
  </si>
  <si>
    <t>Электропастух</t>
  </si>
  <si>
    <t>Комплект капельного полива №1 для теплиц</t>
  </si>
  <si>
    <t>Комплект ТЭН на 36 яиц 220В</t>
  </si>
  <si>
    <t>Терморегулятор ТР1-2 одноканальный, с двумя выносными розетками на шнурах</t>
  </si>
  <si>
    <t>Терморегулятор Ringder RC-316M 16А</t>
  </si>
  <si>
    <t>Терморегулятор Ringder RC-310M 16А</t>
  </si>
  <si>
    <t>Бокс 30 перепелов</t>
  </si>
  <si>
    <t>Бокс 40 перепелов</t>
  </si>
  <si>
    <t>Гнездо для голубей</t>
  </si>
  <si>
    <t>Инкубатор ТГБ-140 ВРЛА "БИО" плюс</t>
  </si>
  <si>
    <t>Кормушка лотковая 40 см оцинк. cталь</t>
  </si>
  <si>
    <t xml:space="preserve">Нагревательный кабель 133 Ом 10 метров 2мм </t>
  </si>
  <si>
    <t>Упаковка для вакуумных машин. 7х12см (100шт). Пакет для вакуумной упаковки продуктов.</t>
  </si>
  <si>
    <t>Инкубатор HHD 7 автоматический</t>
  </si>
  <si>
    <t>Инкубатор HHD 24</t>
  </si>
  <si>
    <t>Инкубатор HHD 32, ж/к дисплей</t>
  </si>
  <si>
    <t>Инкубатор HHD 32, цифровой дисплей</t>
  </si>
  <si>
    <t>Инкубатор HHD 32, ж/к дисплей, светодиод</t>
  </si>
  <si>
    <t>Инкубатор HHD 56</t>
  </si>
  <si>
    <t>Инкубатор HHD 56, светодиод</t>
  </si>
  <si>
    <t>Инкубаторы «Птичий двор»</t>
  </si>
  <si>
    <t>Инкубатор для яиц автоматический "Птичий двор" А-64</t>
  </si>
  <si>
    <t>Инкубатор для яиц автоматический "Птичий двор" модель S-64</t>
  </si>
  <si>
    <t>Инкубатор для яиц автоматический "Птичий двор" S-128</t>
  </si>
  <si>
    <t>Инкубатор для яиц автоматический "Птичий двор" S-192</t>
  </si>
  <si>
    <t xml:space="preserve">Инкубаторы NBF </t>
  </si>
  <si>
    <t>Инкубатор профессиональный фермерский NBF-400</t>
  </si>
  <si>
    <t>Инкубатор профессиональный фермерский двухкамерный NBF-400/400</t>
  </si>
  <si>
    <t>Инкубатор профессиональный фермерский NBF-600</t>
  </si>
  <si>
    <t>Инкубатор профессиональный фермерский NBF-1350</t>
  </si>
  <si>
    <t>Доильный аппарат для коров «Молочная ферма» модель 2П</t>
  </si>
  <si>
    <t>Доильный аппарат для коров «Молочная ферма» модель 1П</t>
  </si>
  <si>
    <t>Доильный аппарат для коз, овец и кобылиц «Молочная ферма» модель 1К</t>
  </si>
  <si>
    <t>Доильный аппарат для коров тандем «Молочная ферма» модель 1Т</t>
  </si>
  <si>
    <t>Инкубатор "Блиц ПК" коричневый</t>
  </si>
  <si>
    <t xml:space="preserve">Норма Рейс </t>
  </si>
  <si>
    <t xml:space="preserve">Нагревательный кабель 33 Ом 10 метров 3мм </t>
  </si>
  <si>
    <t>Брудер для цыплят NBF-70</t>
  </si>
  <si>
    <t>Брудер для цыплят NBF-140</t>
  </si>
  <si>
    <t xml:space="preserve">Термометр с гигрометром ТГМ-1  </t>
  </si>
  <si>
    <t>Инкубатор Rcom 20 MAX</t>
  </si>
  <si>
    <t>Инкубатор Rcom 50 MAX</t>
  </si>
  <si>
    <t>Перосъёмная машина NT-600WF для бройлеров c подачей воды</t>
  </si>
  <si>
    <t>Пакет 10 шт Пластиковый выпускной переходник Ø 10 мм C</t>
  </si>
  <si>
    <t>Пакет 10 шт  Пластиковый выпускной переходник Ø 10 мм N</t>
  </si>
  <si>
    <t>Пакет 10 шт  Заглушка для переходника Ø10 мм</t>
  </si>
  <si>
    <t>Пакет 10 шт  Тройник Ø 10 мм N</t>
  </si>
  <si>
    <t>Пакет 10 шт  Тройник Ø 10 мм C</t>
  </si>
  <si>
    <t>Пакет 10 шт  Заглушка на трубу 25 мм</t>
  </si>
  <si>
    <t>Пакет 10 шт  Крестовина для систем поения 8 мм</t>
  </si>
  <si>
    <t>Пакет 10 шт  Переходник с трубы 25мм на шланг 10 мм или 16 мм</t>
  </si>
  <si>
    <t>Пакет 10 шт  Переходник с трубы 25мм на шланг 10 мм проходной</t>
  </si>
  <si>
    <t>Пакет 10 шт  Тройник разветвитель для систем поения 8 мм или 10 мм</t>
  </si>
  <si>
    <t>Пакет 10 шт  Штуцер с гайкой 10мм</t>
  </si>
  <si>
    <t>Пакет 10 шт Уголок соединительный для трубы 25 мм</t>
  </si>
  <si>
    <t>Пакет 10 шт  Соединение угловое Ø 10 мм N</t>
  </si>
  <si>
    <t>Пакет 10 шт  Переходник для квадратной трубы 22х22 мм на Ø 10 мм N</t>
  </si>
  <si>
    <t>Контроллер для инкубатора XM18</t>
  </si>
  <si>
    <t>Осевой вентилятор корпусной 80х80х25мм 12Вольт</t>
  </si>
  <si>
    <t>Осевой вентилятор корпусной 120х120х38мм 12Вольт</t>
  </si>
  <si>
    <t>Осевой вентилятор корпусной 120х120х38мм 220Вольт</t>
  </si>
  <si>
    <t>Инкубатор для яиц Мини-7</t>
  </si>
  <si>
    <t>Инкубатор для яиц автоматический И-24_1</t>
  </si>
  <si>
    <t>Инкубатор профессиональный фермерский NBF-200</t>
  </si>
  <si>
    <t>Инкубатор профессиональный фермерский NBF-770</t>
  </si>
  <si>
    <t>Норма Порт</t>
  </si>
  <si>
    <t>Инкубатор ТГБ-70 АЛ "БИО"</t>
  </si>
  <si>
    <t>Товары для сада и дачи</t>
  </si>
  <si>
    <t>Кормушка-поилка лотковая 30 см пластик для цыплят</t>
  </si>
  <si>
    <t>Стол для разделки Тип-1.</t>
  </si>
  <si>
    <t>Инкубатор  Норма Луппер 72 С8</t>
  </si>
  <si>
    <t>Инкубатор  Норма Парка  120 С8</t>
  </si>
  <si>
    <t>Инкубатор Матрица Дели</t>
  </si>
  <si>
    <t>Инкубатор Матрица Вегас</t>
  </si>
  <si>
    <t>Инкубатор Матрица Рио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</si>
</sst>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5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>
      <alignment wrapText="1"/>
    </xf>
    <xf numFmtId="0" fontId="0" fillId="8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/>
    </xf>
    <xf numFmtId="0" fontId="0" fillId="33" borderId="1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1" fillId="31" borderId="10" xfId="0" applyFont="1" applyFill="1" applyBorder="1" applyAlignment="1">
      <alignment vertical="center" wrapText="1"/>
    </xf>
    <xf numFmtId="0" fontId="21" fillId="31" borderId="10" xfId="0" applyFont="1" applyFill="1" applyBorder="1" applyAlignment="1">
      <alignment wrapText="1"/>
    </xf>
    <xf numFmtId="0" fontId="21" fillId="8" borderId="10" xfId="0" applyFont="1" applyFill="1" applyBorder="1" applyAlignment="1">
      <alignment vertical="center" wrapText="1"/>
    </xf>
    <xf numFmtId="0" fontId="0" fillId="31" borderId="10" xfId="0" applyFill="1" applyBorder="1" applyAlignment="1">
      <alignment/>
    </xf>
    <xf numFmtId="0" fontId="0" fillId="31" borderId="10" xfId="0" applyFill="1" applyBorder="1" applyAlignment="1">
      <alignment/>
    </xf>
    <xf numFmtId="0" fontId="21" fillId="8" borderId="10" xfId="0" applyFont="1" applyFill="1" applyBorder="1" applyAlignment="1">
      <alignment/>
    </xf>
    <xf numFmtId="0" fontId="0" fillId="5" borderId="10" xfId="0" applyFill="1" applyBorder="1" applyAlignment="1">
      <alignment horizontal="left" wrapText="1"/>
    </xf>
    <xf numFmtId="0" fontId="0" fillId="8" borderId="10" xfId="0" applyFill="1" applyBorder="1" applyAlignment="1">
      <alignment wrapText="1"/>
    </xf>
    <xf numFmtId="0" fontId="23" fillId="0" borderId="0" xfId="0" applyFont="1" applyFill="1" applyAlignment="1">
      <alignment horizontal="right"/>
    </xf>
    <xf numFmtId="0" fontId="0" fillId="8" borderId="10" xfId="0" applyFill="1" applyBorder="1" applyAlignment="1">
      <alignment horizontal="center" wrapText="1"/>
    </xf>
    <xf numFmtId="0" fontId="0" fillId="14" borderId="10" xfId="0" applyFill="1" applyBorder="1" applyAlignment="1">
      <alignment/>
    </xf>
    <xf numFmtId="0" fontId="0" fillId="14" borderId="10" xfId="0" applyFill="1" applyBorder="1" applyAlignment="1">
      <alignment wrapText="1"/>
    </xf>
    <xf numFmtId="0" fontId="21" fillId="14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7"/>
  <sheetViews>
    <sheetView tabSelected="1" zoomScale="115" zoomScaleNormal="115" zoomScalePageLayoutView="0" workbookViewId="0" topLeftCell="A386">
      <selection activeCell="A2" sqref="A2:A566"/>
    </sheetView>
  </sheetViews>
  <sheetFormatPr defaultColWidth="9.140625" defaultRowHeight="18" customHeight="1"/>
  <cols>
    <col min="1" max="1" width="6.140625" style="0" customWidth="1"/>
    <col min="2" max="2" width="76.00390625" style="4" customWidth="1"/>
    <col min="3" max="3" width="32.00390625" style="4" customWidth="1"/>
    <col min="4" max="4" width="8.8515625" style="4" customWidth="1"/>
    <col min="5" max="5" width="13.7109375" style="4" customWidth="1"/>
    <col min="6" max="6" width="11.7109375" style="4" customWidth="1"/>
    <col min="7" max="7" width="12.00390625" style="4" customWidth="1"/>
    <col min="8" max="8" width="21.57421875" style="0" customWidth="1"/>
  </cols>
  <sheetData>
    <row r="1" spans="1:7" ht="18" customHeight="1">
      <c r="A1" t="s">
        <v>236</v>
      </c>
      <c r="B1" s="1" t="s">
        <v>239</v>
      </c>
      <c r="C1" s="1" t="s">
        <v>237</v>
      </c>
      <c r="D1" s="1" t="s">
        <v>238</v>
      </c>
      <c r="E1" s="16">
        <v>50000</v>
      </c>
      <c r="F1" s="16">
        <v>100000</v>
      </c>
      <c r="G1" s="16">
        <v>150000</v>
      </c>
    </row>
    <row r="2" spans="1:12" ht="18" customHeight="1">
      <c r="A2">
        <v>1</v>
      </c>
      <c r="B2" s="3" t="s">
        <v>365</v>
      </c>
      <c r="C2" s="3" t="s">
        <v>80</v>
      </c>
      <c r="D2" s="3">
        <v>1950</v>
      </c>
      <c r="E2" s="3">
        <f>D2*0.93</f>
        <v>1813.5</v>
      </c>
      <c r="F2" s="3">
        <f>D2*0.83</f>
        <v>1618.5</v>
      </c>
      <c r="G2" s="3">
        <f>D2*0.8</f>
        <v>1560</v>
      </c>
      <c r="H2" s="9"/>
      <c r="I2" s="9"/>
      <c r="J2" s="9"/>
      <c r="L2" s="8"/>
    </row>
    <row r="3" spans="1:12" ht="18" customHeight="1">
      <c r="A3">
        <v>2</v>
      </c>
      <c r="B3" s="3" t="s">
        <v>366</v>
      </c>
      <c r="C3" s="3" t="s">
        <v>80</v>
      </c>
      <c r="D3" s="3">
        <v>2150</v>
      </c>
      <c r="E3" s="3">
        <f>D3*0.93</f>
        <v>1999.5</v>
      </c>
      <c r="F3" s="3">
        <f>D3*0.83</f>
        <v>1784.5</v>
      </c>
      <c r="G3" s="3">
        <f aca="true" t="shared" si="0" ref="G3:G12">D3*0.8</f>
        <v>1720</v>
      </c>
      <c r="H3" s="9"/>
      <c r="I3" s="9"/>
      <c r="J3" s="9"/>
      <c r="L3" s="8"/>
    </row>
    <row r="4" spans="1:12" ht="18" customHeight="1">
      <c r="A4">
        <v>3</v>
      </c>
      <c r="B4" s="3" t="s">
        <v>367</v>
      </c>
      <c r="C4" s="3" t="s">
        <v>80</v>
      </c>
      <c r="D4" s="3">
        <v>1850</v>
      </c>
      <c r="E4" s="3">
        <f>D4*0.9</f>
        <v>1665</v>
      </c>
      <c r="F4" s="3">
        <f>D4*0.82</f>
        <v>1517</v>
      </c>
      <c r="G4" s="3">
        <f>D4*0.8</f>
        <v>1480</v>
      </c>
      <c r="H4" s="9"/>
      <c r="I4" s="9"/>
      <c r="J4" s="9"/>
      <c r="L4" s="8"/>
    </row>
    <row r="5" spans="1:12" ht="18" customHeight="1">
      <c r="A5">
        <v>4</v>
      </c>
      <c r="B5" s="3" t="s">
        <v>368</v>
      </c>
      <c r="C5" s="3" t="s">
        <v>80</v>
      </c>
      <c r="D5" s="3">
        <v>1850</v>
      </c>
      <c r="E5" s="3">
        <v>1665</v>
      </c>
      <c r="F5" s="3">
        <v>1517</v>
      </c>
      <c r="G5" s="3">
        <v>1480</v>
      </c>
      <c r="H5" s="9"/>
      <c r="I5" s="9"/>
      <c r="J5" s="9"/>
      <c r="L5" s="8"/>
    </row>
    <row r="6" spans="1:12" ht="18" customHeight="1">
      <c r="A6">
        <v>5</v>
      </c>
      <c r="B6" s="3" t="s">
        <v>369</v>
      </c>
      <c r="C6" s="3" t="s">
        <v>80</v>
      </c>
      <c r="D6" s="3">
        <v>2200</v>
      </c>
      <c r="E6" s="3">
        <v>2046</v>
      </c>
      <c r="F6" s="3">
        <v>1826</v>
      </c>
      <c r="G6" s="3">
        <f t="shared" si="0"/>
        <v>1760</v>
      </c>
      <c r="H6" s="9"/>
      <c r="I6" s="9"/>
      <c r="J6" s="9"/>
      <c r="L6" s="8"/>
    </row>
    <row r="7" spans="1:10" ht="18" customHeight="1">
      <c r="A7">
        <v>6</v>
      </c>
      <c r="B7" s="3" t="s">
        <v>112</v>
      </c>
      <c r="C7" s="3" t="s">
        <v>80</v>
      </c>
      <c r="D7" s="3">
        <v>1200</v>
      </c>
      <c r="E7" s="3">
        <f>D7*0.9</f>
        <v>1080</v>
      </c>
      <c r="F7" s="3">
        <f>D7*0.82</f>
        <v>983.9999999999999</v>
      </c>
      <c r="G7" s="3">
        <f t="shared" si="0"/>
        <v>960</v>
      </c>
      <c r="H7" s="9"/>
      <c r="I7" s="9"/>
      <c r="J7" s="9"/>
    </row>
    <row r="8" spans="1:10" ht="18" customHeight="1">
      <c r="A8">
        <v>7</v>
      </c>
      <c r="B8" s="3" t="s">
        <v>370</v>
      </c>
      <c r="C8" s="3" t="s">
        <v>80</v>
      </c>
      <c r="D8" s="3">
        <v>800</v>
      </c>
      <c r="E8" s="3">
        <v>720</v>
      </c>
      <c r="F8" s="3">
        <v>656</v>
      </c>
      <c r="G8" s="3">
        <f t="shared" si="0"/>
        <v>640</v>
      </c>
      <c r="H8" s="9"/>
      <c r="I8" s="9"/>
      <c r="J8" s="9"/>
    </row>
    <row r="9" spans="1:10" ht="18" customHeight="1">
      <c r="A9">
        <v>8</v>
      </c>
      <c r="B9" s="3" t="s">
        <v>371</v>
      </c>
      <c r="C9" s="3" t="s">
        <v>80</v>
      </c>
      <c r="D9" s="3">
        <v>1300</v>
      </c>
      <c r="E9" s="3">
        <f>D9*0.9</f>
        <v>1170</v>
      </c>
      <c r="F9" s="3">
        <f>D9*0.82</f>
        <v>1066</v>
      </c>
      <c r="G9" s="3">
        <f>D9*0.8</f>
        <v>1040</v>
      </c>
      <c r="H9" s="9"/>
      <c r="I9" s="9"/>
      <c r="J9" s="9"/>
    </row>
    <row r="10" spans="1:10" ht="18" customHeight="1">
      <c r="A10">
        <v>9</v>
      </c>
      <c r="B10" s="3" t="s">
        <v>372</v>
      </c>
      <c r="C10" s="3" t="s">
        <v>80</v>
      </c>
      <c r="D10" s="3">
        <v>2400</v>
      </c>
      <c r="E10" s="3">
        <f>D10*0.9</f>
        <v>2160</v>
      </c>
      <c r="F10" s="3">
        <f>D10*0.82</f>
        <v>1967.9999999999998</v>
      </c>
      <c r="G10" s="3">
        <f t="shared" si="0"/>
        <v>1920</v>
      </c>
      <c r="H10" s="9"/>
      <c r="I10" s="9"/>
      <c r="J10" s="9"/>
    </row>
    <row r="11" spans="1:10" ht="29.25" customHeight="1">
      <c r="A11">
        <v>10</v>
      </c>
      <c r="B11" s="25" t="s">
        <v>74</v>
      </c>
      <c r="C11" s="2" t="s">
        <v>9</v>
      </c>
      <c r="D11" s="2">
        <v>4500</v>
      </c>
      <c r="E11" s="2">
        <f>D11*0.9</f>
        <v>4050</v>
      </c>
      <c r="F11" s="2">
        <f>D11*0.82</f>
        <v>3690</v>
      </c>
      <c r="G11" s="2">
        <f t="shared" si="0"/>
        <v>3600</v>
      </c>
      <c r="H11" s="9"/>
      <c r="I11" s="9"/>
      <c r="J11" s="9"/>
    </row>
    <row r="12" spans="1:10" ht="18" customHeight="1">
      <c r="A12">
        <v>11</v>
      </c>
      <c r="B12" s="2" t="s">
        <v>84</v>
      </c>
      <c r="C12" s="2" t="s">
        <v>9</v>
      </c>
      <c r="D12" s="2">
        <v>7500</v>
      </c>
      <c r="E12" s="2">
        <f>D12*0.9</f>
        <v>6750</v>
      </c>
      <c r="F12" s="2">
        <f>D12*0.82</f>
        <v>6150</v>
      </c>
      <c r="G12" s="2">
        <f t="shared" si="0"/>
        <v>6000</v>
      </c>
      <c r="H12" s="9"/>
      <c r="I12" s="9"/>
      <c r="J12" s="9"/>
    </row>
    <row r="13" spans="1:10" ht="18" customHeight="1">
      <c r="A13">
        <v>12</v>
      </c>
      <c r="B13" s="2" t="s">
        <v>115</v>
      </c>
      <c r="C13" s="2" t="s">
        <v>9</v>
      </c>
      <c r="D13" s="2">
        <v>9150</v>
      </c>
      <c r="E13" s="2">
        <v>8900</v>
      </c>
      <c r="F13" s="2">
        <f>E13*0.95</f>
        <v>8455</v>
      </c>
      <c r="G13" s="2">
        <f>F13*0.95</f>
        <v>8032.25</v>
      </c>
      <c r="H13" s="9"/>
      <c r="I13" s="9"/>
      <c r="J13" s="9"/>
    </row>
    <row r="14" spans="1:10" ht="18" customHeight="1">
      <c r="A14">
        <v>13</v>
      </c>
      <c r="B14" s="2" t="s">
        <v>116</v>
      </c>
      <c r="C14" s="2" t="s">
        <v>9</v>
      </c>
      <c r="D14" s="2">
        <v>7650</v>
      </c>
      <c r="E14" s="2">
        <v>7500</v>
      </c>
      <c r="F14" s="2">
        <f>E14*0.95</f>
        <v>7125</v>
      </c>
      <c r="G14" s="2">
        <f>F14*0.95</f>
        <v>6768.75</v>
      </c>
      <c r="H14" s="9"/>
      <c r="I14" s="9"/>
      <c r="J14" s="9"/>
    </row>
    <row r="15" spans="1:10" ht="18" customHeight="1">
      <c r="A15">
        <v>14</v>
      </c>
      <c r="B15" s="2" t="s">
        <v>117</v>
      </c>
      <c r="C15" s="2" t="s">
        <v>9</v>
      </c>
      <c r="D15" s="2">
        <v>6800</v>
      </c>
      <c r="E15" s="2">
        <v>6500</v>
      </c>
      <c r="F15" s="2">
        <v>6300</v>
      </c>
      <c r="G15" s="2">
        <v>6300</v>
      </c>
      <c r="H15" s="9"/>
      <c r="I15" s="9"/>
      <c r="J15" s="9"/>
    </row>
    <row r="16" spans="1:10" ht="18" customHeight="1">
      <c r="A16">
        <v>15</v>
      </c>
      <c r="B16" s="2" t="s">
        <v>118</v>
      </c>
      <c r="C16" s="2" t="s">
        <v>9</v>
      </c>
      <c r="D16" s="2">
        <v>5000</v>
      </c>
      <c r="E16" s="2">
        <v>4900</v>
      </c>
      <c r="F16" s="2">
        <v>4800</v>
      </c>
      <c r="G16" s="2">
        <v>4700</v>
      </c>
      <c r="H16" s="9"/>
      <c r="I16" s="9"/>
      <c r="J16" s="9"/>
    </row>
    <row r="17" spans="1:10" ht="18" customHeight="1">
      <c r="A17">
        <v>16</v>
      </c>
      <c r="B17" s="2" t="s">
        <v>192</v>
      </c>
      <c r="C17" s="2" t="s">
        <v>9</v>
      </c>
      <c r="D17" s="2">
        <v>3000</v>
      </c>
      <c r="E17" s="2">
        <v>2600</v>
      </c>
      <c r="F17" s="2">
        <v>2300</v>
      </c>
      <c r="G17" s="2">
        <v>2000</v>
      </c>
      <c r="H17" s="13"/>
      <c r="I17" s="9"/>
      <c r="J17" s="9"/>
    </row>
    <row r="18" spans="1:10" ht="18" customHeight="1">
      <c r="A18">
        <v>17</v>
      </c>
      <c r="B18" s="2" t="s">
        <v>453</v>
      </c>
      <c r="C18" s="2" t="s">
        <v>9</v>
      </c>
      <c r="D18" s="2">
        <v>380</v>
      </c>
      <c r="E18" s="2">
        <f>0.9*D18</f>
        <v>342</v>
      </c>
      <c r="F18" s="2">
        <f>0.9*D18</f>
        <v>342</v>
      </c>
      <c r="G18" s="2">
        <f>0.84*D18</f>
        <v>319.2</v>
      </c>
      <c r="H18" s="13"/>
      <c r="I18" s="9"/>
      <c r="J18" s="9"/>
    </row>
    <row r="19" spans="1:10" ht="18" customHeight="1">
      <c r="A19">
        <v>18</v>
      </c>
      <c r="B19" s="2" t="s">
        <v>454</v>
      </c>
      <c r="C19" s="2" t="s">
        <v>9</v>
      </c>
      <c r="D19" s="2">
        <v>800</v>
      </c>
      <c r="E19" s="2">
        <f>0.9*D19</f>
        <v>720</v>
      </c>
      <c r="F19" s="2">
        <f>0.9*D19</f>
        <v>720</v>
      </c>
      <c r="G19" s="2">
        <f>0.84*D19</f>
        <v>672</v>
      </c>
      <c r="H19" s="13"/>
      <c r="I19" s="9"/>
      <c r="J19" s="9"/>
    </row>
    <row r="20" spans="1:10" ht="18" customHeight="1">
      <c r="A20">
        <v>19</v>
      </c>
      <c r="B20" s="2" t="s">
        <v>373</v>
      </c>
      <c r="C20" s="2" t="s">
        <v>9</v>
      </c>
      <c r="D20" s="2">
        <v>210</v>
      </c>
      <c r="E20" s="2">
        <f>0.9*D20</f>
        <v>189</v>
      </c>
      <c r="F20" s="2">
        <f>0.9*D20</f>
        <v>189</v>
      </c>
      <c r="G20" s="2">
        <f>0.84*D20</f>
        <v>176.4</v>
      </c>
      <c r="H20" s="13"/>
      <c r="I20" s="9"/>
      <c r="J20" s="9"/>
    </row>
    <row r="21" spans="1:10" ht="18" customHeight="1">
      <c r="A21">
        <v>20</v>
      </c>
      <c r="B21" s="2" t="s">
        <v>466</v>
      </c>
      <c r="C21" s="2" t="s">
        <v>9</v>
      </c>
      <c r="D21" s="2">
        <v>4600</v>
      </c>
      <c r="E21" s="2">
        <v>4600</v>
      </c>
      <c r="F21" s="2">
        <v>4600</v>
      </c>
      <c r="G21" s="2">
        <v>4600</v>
      </c>
      <c r="H21" s="13"/>
      <c r="I21" s="9"/>
      <c r="J21" s="9"/>
    </row>
    <row r="22" spans="1:10" ht="18" customHeight="1">
      <c r="A22">
        <v>21</v>
      </c>
      <c r="B22" s="2" t="s">
        <v>467</v>
      </c>
      <c r="C22" s="2" t="s">
        <v>9</v>
      </c>
      <c r="D22" s="2">
        <v>4950</v>
      </c>
      <c r="E22" s="2">
        <v>4950</v>
      </c>
      <c r="F22" s="2">
        <v>4950</v>
      </c>
      <c r="G22" s="2">
        <v>4950</v>
      </c>
      <c r="H22" s="13"/>
      <c r="I22" s="9"/>
      <c r="J22" s="9"/>
    </row>
    <row r="23" spans="1:10" ht="18" customHeight="1">
      <c r="A23">
        <v>22</v>
      </c>
      <c r="B23" s="2" t="s">
        <v>406</v>
      </c>
      <c r="C23" s="2" t="s">
        <v>9</v>
      </c>
      <c r="D23" s="2">
        <v>4180</v>
      </c>
      <c r="E23" s="2">
        <v>4180</v>
      </c>
      <c r="F23" s="2">
        <v>4180</v>
      </c>
      <c r="G23" s="2">
        <v>4180</v>
      </c>
      <c r="H23" s="13"/>
      <c r="I23" s="9"/>
      <c r="J23" s="9"/>
    </row>
    <row r="24" spans="1:10" ht="18" customHeight="1">
      <c r="A24">
        <v>23</v>
      </c>
      <c r="B24" s="2" t="s">
        <v>538</v>
      </c>
      <c r="C24" s="2" t="s">
        <v>9</v>
      </c>
      <c r="D24" s="2">
        <v>4400</v>
      </c>
      <c r="E24" s="2">
        <f>D24*0.9</f>
        <v>3960</v>
      </c>
      <c r="F24" s="2">
        <f>D24*0.82</f>
        <v>3608</v>
      </c>
      <c r="G24" s="2">
        <f>D24*0.8</f>
        <v>3520</v>
      </c>
      <c r="H24" s="13"/>
      <c r="I24" s="9"/>
      <c r="J24" s="9"/>
    </row>
    <row r="25" spans="1:10" ht="18" customHeight="1">
      <c r="A25">
        <v>24</v>
      </c>
      <c r="B25" s="2" t="s">
        <v>539</v>
      </c>
      <c r="C25" s="2" t="s">
        <v>9</v>
      </c>
      <c r="D25" s="2">
        <v>5500</v>
      </c>
      <c r="E25" s="2">
        <f>D25*0.9</f>
        <v>4950</v>
      </c>
      <c r="F25" s="2">
        <f>D25*0.82</f>
        <v>4510</v>
      </c>
      <c r="G25" s="2">
        <f>D25*0.8</f>
        <v>4400</v>
      </c>
      <c r="H25" s="13"/>
      <c r="I25" s="9"/>
      <c r="J25" s="9"/>
    </row>
    <row r="26" spans="1:10" ht="18" customHeight="1">
      <c r="A26">
        <v>25</v>
      </c>
      <c r="B26" s="2" t="s">
        <v>540</v>
      </c>
      <c r="C26" s="2" t="s">
        <v>9</v>
      </c>
      <c r="D26" s="2">
        <v>4800</v>
      </c>
      <c r="E26" s="2">
        <v>4700</v>
      </c>
      <c r="F26" s="2">
        <v>4650</v>
      </c>
      <c r="G26" s="2">
        <v>4600</v>
      </c>
      <c r="H26" s="13"/>
      <c r="I26" s="9"/>
      <c r="J26" s="9"/>
    </row>
    <row r="27" spans="1:10" ht="18" customHeight="1">
      <c r="A27">
        <v>26</v>
      </c>
      <c r="B27" s="25" t="s">
        <v>569</v>
      </c>
      <c r="C27" s="2" t="s">
        <v>9</v>
      </c>
      <c r="D27" s="2">
        <v>23000</v>
      </c>
      <c r="E27" s="2">
        <v>23000</v>
      </c>
      <c r="F27" s="2">
        <v>23000</v>
      </c>
      <c r="G27" s="2">
        <v>23000</v>
      </c>
      <c r="H27" s="13"/>
      <c r="I27" s="9"/>
      <c r="J27" s="9"/>
    </row>
    <row r="28" spans="1:10" ht="18" customHeight="1">
      <c r="A28">
        <v>27</v>
      </c>
      <c r="B28" s="2" t="s">
        <v>570</v>
      </c>
      <c r="C28" s="2" t="s">
        <v>9</v>
      </c>
      <c r="D28" s="2">
        <v>38000</v>
      </c>
      <c r="E28" s="2">
        <v>38000</v>
      </c>
      <c r="F28" s="2">
        <v>38000</v>
      </c>
      <c r="G28" s="2">
        <v>38000</v>
      </c>
      <c r="H28" s="13"/>
      <c r="I28" s="9"/>
      <c r="J28" s="9"/>
    </row>
    <row r="29" spans="1:10" ht="18" customHeight="1">
      <c r="A29">
        <v>28</v>
      </c>
      <c r="B29" s="3" t="s">
        <v>82</v>
      </c>
      <c r="C29" s="3" t="s">
        <v>83</v>
      </c>
      <c r="D29" s="3">
        <v>22800</v>
      </c>
      <c r="E29" s="3">
        <f aca="true" t="shared" si="1" ref="E29:E37">D29*0.965</f>
        <v>22002</v>
      </c>
      <c r="F29" s="3">
        <f aca="true" t="shared" si="2" ref="F29:F35">D29*0.935</f>
        <v>21318</v>
      </c>
      <c r="G29" s="3">
        <f>D29*0.93</f>
        <v>21204</v>
      </c>
      <c r="H29" s="17"/>
      <c r="I29" s="10"/>
      <c r="J29" s="10"/>
    </row>
    <row r="30" spans="1:10" ht="18" customHeight="1">
      <c r="A30">
        <v>29</v>
      </c>
      <c r="B30" s="3" t="s">
        <v>392</v>
      </c>
      <c r="C30" s="3" t="s">
        <v>83</v>
      </c>
      <c r="D30" s="3">
        <v>19500</v>
      </c>
      <c r="E30" s="3">
        <f t="shared" si="1"/>
        <v>18817.5</v>
      </c>
      <c r="F30" s="3">
        <f t="shared" si="2"/>
        <v>18232.5</v>
      </c>
      <c r="G30" s="3">
        <f>D30*0.95</f>
        <v>18525</v>
      </c>
      <c r="H30" s="17"/>
      <c r="I30" s="10"/>
      <c r="J30" s="10"/>
    </row>
    <row r="31" spans="1:10" ht="18" customHeight="1">
      <c r="A31">
        <v>30</v>
      </c>
      <c r="B31" s="3" t="s">
        <v>393</v>
      </c>
      <c r="C31" s="3" t="s">
        <v>83</v>
      </c>
      <c r="D31" s="3">
        <v>19200</v>
      </c>
      <c r="E31" s="3">
        <f t="shared" si="1"/>
        <v>18528</v>
      </c>
      <c r="F31" s="3">
        <f t="shared" si="2"/>
        <v>17952</v>
      </c>
      <c r="G31" s="3">
        <f>D31*0.915</f>
        <v>17568</v>
      </c>
      <c r="H31" s="18"/>
      <c r="I31" s="10"/>
      <c r="J31" s="10"/>
    </row>
    <row r="32" spans="1:10" ht="18" customHeight="1">
      <c r="A32">
        <v>31</v>
      </c>
      <c r="B32" s="3" t="s">
        <v>85</v>
      </c>
      <c r="C32" s="3" t="s">
        <v>83</v>
      </c>
      <c r="D32" s="3">
        <v>28900</v>
      </c>
      <c r="E32" s="3">
        <f t="shared" si="1"/>
        <v>27888.5</v>
      </c>
      <c r="F32" s="3">
        <f>D32*0.935</f>
        <v>27021.5</v>
      </c>
      <c r="G32" s="3">
        <f aca="true" t="shared" si="3" ref="G32:G37">D32*0.95</f>
        <v>27455</v>
      </c>
      <c r="H32" s="10"/>
      <c r="I32" s="10"/>
      <c r="J32" s="10"/>
    </row>
    <row r="33" spans="1:10" ht="18" customHeight="1">
      <c r="A33">
        <v>32</v>
      </c>
      <c r="B33" s="3" t="s">
        <v>88</v>
      </c>
      <c r="C33" s="3" t="s">
        <v>83</v>
      </c>
      <c r="D33" s="3">
        <v>29900</v>
      </c>
      <c r="E33" s="3">
        <f t="shared" si="1"/>
        <v>28853.5</v>
      </c>
      <c r="F33" s="3">
        <f>D33*0.935</f>
        <v>27956.5</v>
      </c>
      <c r="G33" s="3">
        <f t="shared" si="3"/>
        <v>28405</v>
      </c>
      <c r="H33" s="10"/>
      <c r="I33" s="10"/>
      <c r="J33" s="10"/>
    </row>
    <row r="34" spans="1:10" ht="18" customHeight="1">
      <c r="A34">
        <v>33</v>
      </c>
      <c r="B34" s="3" t="s">
        <v>314</v>
      </c>
      <c r="C34" s="3" t="s">
        <v>83</v>
      </c>
      <c r="D34" s="3">
        <v>22500</v>
      </c>
      <c r="E34" s="3">
        <f t="shared" si="1"/>
        <v>21712.5</v>
      </c>
      <c r="F34" s="3">
        <f t="shared" si="2"/>
        <v>21037.5</v>
      </c>
      <c r="G34" s="3">
        <f t="shared" si="3"/>
        <v>21375</v>
      </c>
      <c r="H34" s="10"/>
      <c r="I34" s="10"/>
      <c r="J34" s="10"/>
    </row>
    <row r="35" spans="1:10" ht="18" customHeight="1">
      <c r="A35">
        <v>34</v>
      </c>
      <c r="B35" s="3" t="s">
        <v>390</v>
      </c>
      <c r="C35" s="3" t="s">
        <v>83</v>
      </c>
      <c r="D35" s="3">
        <v>29900</v>
      </c>
      <c r="E35" s="3">
        <f t="shared" si="1"/>
        <v>28853.5</v>
      </c>
      <c r="F35" s="3">
        <f t="shared" si="2"/>
        <v>27956.5</v>
      </c>
      <c r="G35" s="3">
        <f t="shared" si="3"/>
        <v>28405</v>
      </c>
      <c r="H35" s="10"/>
      <c r="I35" s="10"/>
      <c r="J35" s="10"/>
    </row>
    <row r="36" spans="1:10" ht="18" customHeight="1">
      <c r="A36">
        <v>35</v>
      </c>
      <c r="B36" s="3" t="s">
        <v>391</v>
      </c>
      <c r="C36" s="3" t="s">
        <v>83</v>
      </c>
      <c r="D36" s="3">
        <v>32000</v>
      </c>
      <c r="E36" s="3">
        <f t="shared" si="1"/>
        <v>30880</v>
      </c>
      <c r="F36" s="3">
        <v>30400</v>
      </c>
      <c r="G36" s="3">
        <v>29920</v>
      </c>
      <c r="H36" s="10"/>
      <c r="I36" s="10"/>
      <c r="J36" s="10"/>
    </row>
    <row r="37" spans="1:10" ht="18" customHeight="1">
      <c r="A37">
        <v>36</v>
      </c>
      <c r="B37" s="3" t="s">
        <v>240</v>
      </c>
      <c r="C37" s="3" t="s">
        <v>83</v>
      </c>
      <c r="D37" s="3">
        <v>23500</v>
      </c>
      <c r="E37" s="3">
        <f t="shared" si="1"/>
        <v>22677.5</v>
      </c>
      <c r="F37" s="3">
        <f>D37*0.935</f>
        <v>21972.5</v>
      </c>
      <c r="G37" s="3">
        <f t="shared" si="3"/>
        <v>22325</v>
      </c>
      <c r="H37" s="10"/>
      <c r="I37" s="10"/>
      <c r="J37" s="10"/>
    </row>
    <row r="38" spans="1:10" ht="18" customHeight="1">
      <c r="A38">
        <v>37</v>
      </c>
      <c r="B38" s="26" t="s">
        <v>472</v>
      </c>
      <c r="C38" s="3" t="s">
        <v>83</v>
      </c>
      <c r="D38" s="3">
        <v>32500</v>
      </c>
      <c r="E38" s="3">
        <f>D38*0.965</f>
        <v>31362.5</v>
      </c>
      <c r="F38" s="3">
        <v>30875</v>
      </c>
      <c r="G38" s="3">
        <v>30387.5</v>
      </c>
      <c r="H38" s="10"/>
      <c r="I38" s="10"/>
      <c r="J38" s="10"/>
    </row>
    <row r="39" spans="1:10" ht="18" customHeight="1">
      <c r="A39">
        <v>38</v>
      </c>
      <c r="B39" s="26" t="s">
        <v>563</v>
      </c>
      <c r="C39" s="3" t="s">
        <v>83</v>
      </c>
      <c r="D39" s="3">
        <v>19000</v>
      </c>
      <c r="E39" s="3">
        <v>19000</v>
      </c>
      <c r="F39" s="3">
        <v>19000</v>
      </c>
      <c r="G39" s="3">
        <v>19000</v>
      </c>
      <c r="H39" s="10"/>
      <c r="I39" s="10"/>
      <c r="J39" s="10"/>
    </row>
    <row r="40" spans="1:10" ht="18" customHeight="1">
      <c r="A40">
        <v>39</v>
      </c>
      <c r="B40" s="26" t="s">
        <v>562</v>
      </c>
      <c r="C40" s="3" t="s">
        <v>83</v>
      </c>
      <c r="D40" s="3">
        <v>19700</v>
      </c>
      <c r="E40" s="3">
        <v>19700</v>
      </c>
      <c r="F40" s="3">
        <v>19700</v>
      </c>
      <c r="G40" s="3">
        <v>19700</v>
      </c>
      <c r="H40" s="10"/>
      <c r="I40" s="10"/>
      <c r="J40" s="10"/>
    </row>
    <row r="41" spans="1:10" ht="18" customHeight="1">
      <c r="A41">
        <v>40</v>
      </c>
      <c r="B41" s="26" t="s">
        <v>564</v>
      </c>
      <c r="C41" s="3" t="s">
        <v>83</v>
      </c>
      <c r="D41" s="3">
        <v>19900</v>
      </c>
      <c r="E41" s="3">
        <v>19900</v>
      </c>
      <c r="F41" s="3">
        <v>19900</v>
      </c>
      <c r="G41" s="3">
        <v>19900</v>
      </c>
      <c r="H41" s="10"/>
      <c r="I41" s="10"/>
      <c r="J41" s="10"/>
    </row>
    <row r="42" spans="1:10" ht="18" customHeight="1">
      <c r="A42">
        <v>41</v>
      </c>
      <c r="B42" s="26" t="s">
        <v>565</v>
      </c>
      <c r="C42" s="3" t="s">
        <v>83</v>
      </c>
      <c r="D42" s="3">
        <v>31900</v>
      </c>
      <c r="E42" s="3">
        <v>31500</v>
      </c>
      <c r="F42" s="3">
        <v>31900</v>
      </c>
      <c r="G42" s="3">
        <v>30900</v>
      </c>
      <c r="H42" s="10"/>
      <c r="I42" s="10"/>
      <c r="J42" s="10"/>
    </row>
    <row r="43" spans="1:10" ht="18" customHeight="1">
      <c r="A43">
        <v>42</v>
      </c>
      <c r="B43" s="3" t="s">
        <v>150</v>
      </c>
      <c r="C43" s="3" t="s">
        <v>271</v>
      </c>
      <c r="D43" s="3">
        <v>250</v>
      </c>
      <c r="E43" s="3">
        <f aca="true" t="shared" si="4" ref="E43:E55">D43*0.9</f>
        <v>225</v>
      </c>
      <c r="F43" s="3">
        <f>D43*0.89</f>
        <v>222.5</v>
      </c>
      <c r="G43" s="3">
        <f aca="true" t="shared" si="5" ref="G43:G55">D43*0.86</f>
        <v>215</v>
      </c>
      <c r="H43" s="10"/>
      <c r="I43" s="10"/>
      <c r="J43" s="10"/>
    </row>
    <row r="44" spans="1:10" ht="18" customHeight="1">
      <c r="A44">
        <v>43</v>
      </c>
      <c r="B44" s="3" t="s">
        <v>151</v>
      </c>
      <c r="C44" s="3" t="s">
        <v>271</v>
      </c>
      <c r="D44" s="3">
        <v>250</v>
      </c>
      <c r="E44" s="3">
        <f t="shared" si="4"/>
        <v>225</v>
      </c>
      <c r="F44" s="3">
        <f aca="true" t="shared" si="6" ref="F44:F55">D44*0.89</f>
        <v>222.5</v>
      </c>
      <c r="G44" s="3">
        <f t="shared" si="5"/>
        <v>215</v>
      </c>
      <c r="H44" s="10"/>
      <c r="I44" s="10"/>
      <c r="J44" s="10"/>
    </row>
    <row r="45" spans="1:10" ht="18" customHeight="1">
      <c r="A45">
        <v>44</v>
      </c>
      <c r="B45" s="3" t="s">
        <v>152</v>
      </c>
      <c r="C45" s="3" t="s">
        <v>271</v>
      </c>
      <c r="D45" s="3">
        <v>250</v>
      </c>
      <c r="E45" s="3">
        <f t="shared" si="4"/>
        <v>225</v>
      </c>
      <c r="F45" s="3">
        <f t="shared" si="6"/>
        <v>222.5</v>
      </c>
      <c r="G45" s="3">
        <f t="shared" si="5"/>
        <v>215</v>
      </c>
      <c r="H45" s="10"/>
      <c r="I45" s="10"/>
      <c r="J45" s="10"/>
    </row>
    <row r="46" spans="1:10" ht="18" customHeight="1">
      <c r="A46">
        <v>45</v>
      </c>
      <c r="B46" s="3" t="s">
        <v>153</v>
      </c>
      <c r="C46" s="3" t="s">
        <v>271</v>
      </c>
      <c r="D46" s="3">
        <v>250</v>
      </c>
      <c r="E46" s="3">
        <f t="shared" si="4"/>
        <v>225</v>
      </c>
      <c r="F46" s="3">
        <f t="shared" si="6"/>
        <v>222.5</v>
      </c>
      <c r="G46" s="3">
        <f t="shared" si="5"/>
        <v>215</v>
      </c>
      <c r="H46" s="10"/>
      <c r="I46" s="10"/>
      <c r="J46" s="10"/>
    </row>
    <row r="47" spans="1:10" ht="18" customHeight="1">
      <c r="A47">
        <v>46</v>
      </c>
      <c r="B47" s="3" t="s">
        <v>154</v>
      </c>
      <c r="C47" s="3" t="s">
        <v>271</v>
      </c>
      <c r="D47" s="3">
        <v>250</v>
      </c>
      <c r="E47" s="3">
        <f t="shared" si="4"/>
        <v>225</v>
      </c>
      <c r="F47" s="3">
        <f t="shared" si="6"/>
        <v>222.5</v>
      </c>
      <c r="G47" s="3">
        <f t="shared" si="5"/>
        <v>215</v>
      </c>
      <c r="H47" s="10"/>
      <c r="I47" s="10"/>
      <c r="J47" s="10"/>
    </row>
    <row r="48" spans="1:10" ht="18" customHeight="1">
      <c r="A48">
        <v>47</v>
      </c>
      <c r="B48" s="3" t="s">
        <v>156</v>
      </c>
      <c r="C48" s="3" t="s">
        <v>271</v>
      </c>
      <c r="D48" s="3">
        <v>60</v>
      </c>
      <c r="E48" s="3">
        <f t="shared" si="4"/>
        <v>54</v>
      </c>
      <c r="F48" s="3">
        <f>D48*0.89</f>
        <v>53.4</v>
      </c>
      <c r="G48" s="3">
        <f t="shared" si="5"/>
        <v>51.6</v>
      </c>
      <c r="H48" s="10"/>
      <c r="I48" s="10"/>
      <c r="J48" s="10"/>
    </row>
    <row r="49" spans="1:10" ht="18" customHeight="1">
      <c r="A49">
        <v>48</v>
      </c>
      <c r="B49" s="3" t="s">
        <v>272</v>
      </c>
      <c r="C49" s="3" t="s">
        <v>271</v>
      </c>
      <c r="D49" s="3">
        <v>560</v>
      </c>
      <c r="E49" s="3">
        <f t="shared" si="4"/>
        <v>504</v>
      </c>
      <c r="F49" s="3">
        <f>D49*0.89</f>
        <v>498.40000000000003</v>
      </c>
      <c r="G49" s="3">
        <f t="shared" si="5"/>
        <v>481.59999999999997</v>
      </c>
      <c r="H49" s="10"/>
      <c r="I49" s="10"/>
      <c r="J49" s="10"/>
    </row>
    <row r="50" spans="1:10" ht="18" customHeight="1">
      <c r="A50">
        <v>49</v>
      </c>
      <c r="B50" s="3" t="s">
        <v>273</v>
      </c>
      <c r="C50" s="3" t="s">
        <v>271</v>
      </c>
      <c r="D50" s="3">
        <v>200</v>
      </c>
      <c r="E50" s="3">
        <f t="shared" si="4"/>
        <v>180</v>
      </c>
      <c r="F50" s="3">
        <f t="shared" si="6"/>
        <v>178</v>
      </c>
      <c r="G50" s="3">
        <f t="shared" si="5"/>
        <v>172</v>
      </c>
      <c r="H50" s="10"/>
      <c r="I50" s="10"/>
      <c r="J50" s="10"/>
    </row>
    <row r="51" spans="1:10" ht="18" customHeight="1">
      <c r="A51">
        <v>50</v>
      </c>
      <c r="B51" s="3" t="s">
        <v>274</v>
      </c>
      <c r="C51" s="3" t="s">
        <v>271</v>
      </c>
      <c r="D51" s="3">
        <v>240</v>
      </c>
      <c r="E51" s="3">
        <f t="shared" si="4"/>
        <v>216</v>
      </c>
      <c r="F51" s="3">
        <f>D51*0.89</f>
        <v>213.6</v>
      </c>
      <c r="G51" s="3">
        <f t="shared" si="5"/>
        <v>206.4</v>
      </c>
      <c r="H51" s="10"/>
      <c r="I51" s="10"/>
      <c r="J51" s="10"/>
    </row>
    <row r="52" spans="1:10" ht="18" customHeight="1">
      <c r="A52">
        <v>51</v>
      </c>
      <c r="B52" s="3" t="s">
        <v>275</v>
      </c>
      <c r="C52" s="3" t="s">
        <v>271</v>
      </c>
      <c r="D52" s="3">
        <v>240</v>
      </c>
      <c r="E52" s="3">
        <f t="shared" si="4"/>
        <v>216</v>
      </c>
      <c r="F52" s="3">
        <f t="shared" si="6"/>
        <v>213.6</v>
      </c>
      <c r="G52" s="3">
        <f t="shared" si="5"/>
        <v>206.4</v>
      </c>
      <c r="H52" s="10"/>
      <c r="I52" s="10"/>
      <c r="J52" s="10"/>
    </row>
    <row r="53" spans="1:10" ht="18" customHeight="1">
      <c r="A53">
        <v>52</v>
      </c>
      <c r="B53" s="3" t="s">
        <v>276</v>
      </c>
      <c r="C53" s="3" t="s">
        <v>271</v>
      </c>
      <c r="D53" s="3">
        <v>200</v>
      </c>
      <c r="E53" s="3">
        <f t="shared" si="4"/>
        <v>180</v>
      </c>
      <c r="F53" s="3">
        <f t="shared" si="6"/>
        <v>178</v>
      </c>
      <c r="G53" s="3">
        <f t="shared" si="5"/>
        <v>172</v>
      </c>
      <c r="H53" s="10"/>
      <c r="I53" s="10"/>
      <c r="J53" s="10"/>
    </row>
    <row r="54" spans="1:10" ht="18" customHeight="1">
      <c r="A54">
        <v>53</v>
      </c>
      <c r="B54" s="3" t="s">
        <v>278</v>
      </c>
      <c r="C54" s="3" t="s">
        <v>271</v>
      </c>
      <c r="D54" s="3">
        <v>640</v>
      </c>
      <c r="E54" s="3">
        <f t="shared" si="4"/>
        <v>576</v>
      </c>
      <c r="F54" s="3">
        <f t="shared" si="6"/>
        <v>569.6</v>
      </c>
      <c r="G54" s="3">
        <f t="shared" si="5"/>
        <v>550.4</v>
      </c>
      <c r="H54" s="10"/>
      <c r="I54" s="10"/>
      <c r="J54" s="10"/>
    </row>
    <row r="55" spans="1:10" ht="18" customHeight="1">
      <c r="A55">
        <v>54</v>
      </c>
      <c r="B55" s="3" t="s">
        <v>279</v>
      </c>
      <c r="C55" s="3" t="s">
        <v>271</v>
      </c>
      <c r="D55" s="3">
        <v>80</v>
      </c>
      <c r="E55" s="3">
        <f t="shared" si="4"/>
        <v>72</v>
      </c>
      <c r="F55" s="3">
        <f t="shared" si="6"/>
        <v>71.2</v>
      </c>
      <c r="G55" s="3">
        <f t="shared" si="5"/>
        <v>68.8</v>
      </c>
      <c r="H55" s="10"/>
      <c r="I55" s="10"/>
      <c r="J55" s="10"/>
    </row>
    <row r="56" spans="1:10" ht="18" customHeight="1">
      <c r="A56">
        <v>55</v>
      </c>
      <c r="B56" s="3" t="s">
        <v>315</v>
      </c>
      <c r="C56" s="3" t="s">
        <v>271</v>
      </c>
      <c r="D56" s="3">
        <v>250</v>
      </c>
      <c r="E56" s="3">
        <v>250</v>
      </c>
      <c r="F56" s="3">
        <v>250</v>
      </c>
      <c r="G56" s="3">
        <v>250</v>
      </c>
      <c r="H56" s="10"/>
      <c r="I56" s="10"/>
      <c r="J56" s="10"/>
    </row>
    <row r="57" spans="1:10" ht="18" customHeight="1">
      <c r="A57">
        <v>56</v>
      </c>
      <c r="B57" s="3" t="s">
        <v>197</v>
      </c>
      <c r="C57" s="3" t="s">
        <v>83</v>
      </c>
      <c r="D57" s="3">
        <v>22500</v>
      </c>
      <c r="E57" s="3">
        <f aca="true" t="shared" si="7" ref="E57:E62">D57*0.965</f>
        <v>21712.5</v>
      </c>
      <c r="F57" s="3">
        <f aca="true" t="shared" si="8" ref="F57:F62">D57*0.935</f>
        <v>21037.5</v>
      </c>
      <c r="G57" s="3">
        <f aca="true" t="shared" si="9" ref="G57:G62">D57*0.93</f>
        <v>20925</v>
      </c>
      <c r="H57" s="10"/>
      <c r="I57" s="10"/>
      <c r="J57" s="10"/>
    </row>
    <row r="58" spans="1:10" ht="18" customHeight="1">
      <c r="A58">
        <v>57</v>
      </c>
      <c r="B58" s="3" t="s">
        <v>198</v>
      </c>
      <c r="C58" s="3" t="s">
        <v>83</v>
      </c>
      <c r="D58" s="3">
        <v>23000</v>
      </c>
      <c r="E58" s="3">
        <f t="shared" si="7"/>
        <v>22195</v>
      </c>
      <c r="F58" s="3">
        <f t="shared" si="8"/>
        <v>21505</v>
      </c>
      <c r="G58" s="3">
        <f t="shared" si="9"/>
        <v>21390</v>
      </c>
      <c r="H58" s="10"/>
      <c r="I58" s="10"/>
      <c r="J58" s="10"/>
    </row>
    <row r="59" spans="1:10" ht="18" customHeight="1">
      <c r="A59">
        <v>58</v>
      </c>
      <c r="B59" s="3" t="s">
        <v>223</v>
      </c>
      <c r="C59" s="3" t="s">
        <v>83</v>
      </c>
      <c r="D59" s="3">
        <v>23000</v>
      </c>
      <c r="E59" s="3">
        <f t="shared" si="7"/>
        <v>22195</v>
      </c>
      <c r="F59" s="3">
        <f t="shared" si="8"/>
        <v>21505</v>
      </c>
      <c r="G59" s="3">
        <f t="shared" si="9"/>
        <v>21390</v>
      </c>
      <c r="H59" s="10"/>
      <c r="I59" s="10"/>
      <c r="J59" s="10"/>
    </row>
    <row r="60" spans="1:10" ht="18" customHeight="1">
      <c r="A60">
        <v>59</v>
      </c>
      <c r="B60" s="3" t="s">
        <v>228</v>
      </c>
      <c r="C60" s="3" t="s">
        <v>83</v>
      </c>
      <c r="D60" s="3">
        <v>22300</v>
      </c>
      <c r="E60" s="3">
        <f t="shared" si="7"/>
        <v>21519.5</v>
      </c>
      <c r="F60" s="3">
        <f t="shared" si="8"/>
        <v>20850.5</v>
      </c>
      <c r="G60" s="3">
        <f t="shared" si="9"/>
        <v>20739</v>
      </c>
      <c r="H60" s="10"/>
      <c r="I60" s="10"/>
      <c r="J60" s="10"/>
    </row>
    <row r="61" spans="1:10" ht="18" customHeight="1">
      <c r="A61">
        <v>60</v>
      </c>
      <c r="B61" s="3" t="s">
        <v>305</v>
      </c>
      <c r="C61" s="3" t="s">
        <v>83</v>
      </c>
      <c r="D61" s="3">
        <v>31300</v>
      </c>
      <c r="E61" s="3">
        <f t="shared" si="7"/>
        <v>30204.5</v>
      </c>
      <c r="F61" s="3">
        <f t="shared" si="8"/>
        <v>29265.5</v>
      </c>
      <c r="G61" s="3">
        <f t="shared" si="9"/>
        <v>29109</v>
      </c>
      <c r="H61" s="10"/>
      <c r="I61" s="10"/>
      <c r="J61" s="10"/>
    </row>
    <row r="62" spans="1:10" ht="18" customHeight="1">
      <c r="A62">
        <v>61</v>
      </c>
      <c r="B62" s="3" t="s">
        <v>229</v>
      </c>
      <c r="C62" s="3" t="s">
        <v>83</v>
      </c>
      <c r="D62" s="3">
        <v>27300</v>
      </c>
      <c r="E62" s="3">
        <f t="shared" si="7"/>
        <v>26344.5</v>
      </c>
      <c r="F62" s="3">
        <f t="shared" si="8"/>
        <v>25525.5</v>
      </c>
      <c r="G62" s="3">
        <f t="shared" si="9"/>
        <v>25389</v>
      </c>
      <c r="H62" s="10"/>
      <c r="I62" s="10"/>
      <c r="J62" s="10"/>
    </row>
    <row r="63" spans="1:10" ht="18" customHeight="1">
      <c r="A63">
        <v>62</v>
      </c>
      <c r="B63" s="3" t="s">
        <v>316</v>
      </c>
      <c r="C63" s="3" t="s">
        <v>83</v>
      </c>
      <c r="D63" s="3">
        <v>5500</v>
      </c>
      <c r="E63" s="3">
        <v>5225</v>
      </c>
      <c r="F63" s="3">
        <v>5170</v>
      </c>
      <c r="G63" s="3">
        <v>5060</v>
      </c>
      <c r="H63" s="10"/>
      <c r="I63" s="10"/>
      <c r="J63" s="10"/>
    </row>
    <row r="64" spans="1:10" ht="17.25" customHeight="1">
      <c r="A64">
        <v>63</v>
      </c>
      <c r="B64" s="3" t="s">
        <v>458</v>
      </c>
      <c r="C64" s="3" t="s">
        <v>83</v>
      </c>
      <c r="D64" s="3">
        <v>3398</v>
      </c>
      <c r="E64" s="3">
        <f>D64*0.95</f>
        <v>3228.1</v>
      </c>
      <c r="F64" s="3">
        <f>D64*0.93</f>
        <v>3160.1400000000003</v>
      </c>
      <c r="G64" s="3">
        <f>0.9*D64</f>
        <v>3058.2000000000003</v>
      </c>
      <c r="H64" s="10"/>
      <c r="I64" s="10"/>
      <c r="J64" s="10"/>
    </row>
    <row r="65" spans="1:10" ht="18" customHeight="1">
      <c r="A65">
        <v>64</v>
      </c>
      <c r="B65" s="2" t="s">
        <v>111</v>
      </c>
      <c r="C65" s="2" t="s">
        <v>10</v>
      </c>
      <c r="D65" s="2">
        <v>800</v>
      </c>
      <c r="E65" s="2">
        <f>0.9*D65</f>
        <v>720</v>
      </c>
      <c r="F65" s="2">
        <f>0.85*D65</f>
        <v>680</v>
      </c>
      <c r="G65" s="2">
        <f>0.84*D65</f>
        <v>672</v>
      </c>
      <c r="H65" s="10"/>
      <c r="I65" s="10"/>
      <c r="J65" s="10"/>
    </row>
    <row r="66" spans="1:10" ht="18" customHeight="1">
      <c r="A66">
        <v>65</v>
      </c>
      <c r="B66" s="2" t="s">
        <v>113</v>
      </c>
      <c r="C66" s="2" t="s">
        <v>10</v>
      </c>
      <c r="D66" s="2">
        <v>250</v>
      </c>
      <c r="E66" s="2">
        <f aca="true" t="shared" si="10" ref="E66:E95">0.9*D66</f>
        <v>225</v>
      </c>
      <c r="F66" s="2">
        <f>0.85*D66</f>
        <v>212.5</v>
      </c>
      <c r="G66" s="2">
        <f aca="true" t="shared" si="11" ref="G66:G74">0.84*D66</f>
        <v>210</v>
      </c>
      <c r="H66" s="10"/>
      <c r="I66" s="10"/>
      <c r="J66" s="10"/>
    </row>
    <row r="67" spans="1:10" ht="18" customHeight="1">
      <c r="A67">
        <v>66</v>
      </c>
      <c r="B67" s="2" t="s">
        <v>114</v>
      </c>
      <c r="C67" s="2" t="s">
        <v>10</v>
      </c>
      <c r="D67" s="2">
        <v>200</v>
      </c>
      <c r="E67" s="2">
        <f t="shared" si="10"/>
        <v>180</v>
      </c>
      <c r="F67" s="2">
        <f>0.85*D67</f>
        <v>170</v>
      </c>
      <c r="G67" s="2">
        <f t="shared" si="11"/>
        <v>168</v>
      </c>
      <c r="H67" s="10"/>
      <c r="I67" s="10"/>
      <c r="J67" s="10"/>
    </row>
    <row r="68" spans="1:10" ht="18" customHeight="1">
      <c r="A68">
        <v>67</v>
      </c>
      <c r="B68" s="2" t="s">
        <v>136</v>
      </c>
      <c r="C68" s="2" t="s">
        <v>10</v>
      </c>
      <c r="D68" s="2">
        <v>420</v>
      </c>
      <c r="E68" s="2">
        <f t="shared" si="10"/>
        <v>378</v>
      </c>
      <c r="F68" s="2">
        <f>0.9*D68</f>
        <v>378</v>
      </c>
      <c r="G68" s="2">
        <f t="shared" si="11"/>
        <v>352.8</v>
      </c>
      <c r="H68" s="10"/>
      <c r="I68" s="10"/>
      <c r="J68" s="10"/>
    </row>
    <row r="69" spans="1:10" ht="18" customHeight="1">
      <c r="A69">
        <v>68</v>
      </c>
      <c r="B69" s="2" t="s">
        <v>571</v>
      </c>
      <c r="C69" s="2" t="s">
        <v>10</v>
      </c>
      <c r="D69" s="2">
        <v>250</v>
      </c>
      <c r="E69" s="2">
        <f t="shared" si="10"/>
        <v>225</v>
      </c>
      <c r="F69" s="2">
        <f>0.9*D69</f>
        <v>225</v>
      </c>
      <c r="G69" s="2">
        <f t="shared" si="11"/>
        <v>210</v>
      </c>
      <c r="H69" s="10"/>
      <c r="I69" s="10"/>
      <c r="J69" s="10"/>
    </row>
    <row r="70" spans="1:10" ht="18" customHeight="1">
      <c r="A70">
        <v>69</v>
      </c>
      <c r="B70" s="2" t="s">
        <v>139</v>
      </c>
      <c r="C70" s="2" t="s">
        <v>10</v>
      </c>
      <c r="D70" s="2">
        <v>450</v>
      </c>
      <c r="E70" s="2">
        <f t="shared" si="10"/>
        <v>405</v>
      </c>
      <c r="F70" s="2">
        <f>0.9*D70</f>
        <v>405</v>
      </c>
      <c r="G70" s="2">
        <f t="shared" si="11"/>
        <v>378</v>
      </c>
      <c r="H70" s="10"/>
      <c r="I70" s="10"/>
      <c r="J70" s="10"/>
    </row>
    <row r="71" spans="1:10" ht="18" customHeight="1">
      <c r="A71">
        <v>70</v>
      </c>
      <c r="B71" s="2" t="s">
        <v>140</v>
      </c>
      <c r="C71" s="2" t="s">
        <v>10</v>
      </c>
      <c r="D71" s="2">
        <v>420</v>
      </c>
      <c r="E71" s="2">
        <f t="shared" si="10"/>
        <v>378</v>
      </c>
      <c r="F71" s="2">
        <f>0.9*D71</f>
        <v>378</v>
      </c>
      <c r="G71" s="2">
        <f t="shared" si="11"/>
        <v>352.8</v>
      </c>
      <c r="H71" s="10"/>
      <c r="I71" s="10"/>
      <c r="J71" s="10"/>
    </row>
    <row r="72" spans="1:10" ht="18" customHeight="1">
      <c r="A72">
        <v>71</v>
      </c>
      <c r="B72" s="2" t="s">
        <v>141</v>
      </c>
      <c r="C72" s="2" t="s">
        <v>10</v>
      </c>
      <c r="D72" s="2">
        <v>160</v>
      </c>
      <c r="E72" s="2">
        <f t="shared" si="10"/>
        <v>144</v>
      </c>
      <c r="F72" s="2">
        <f>0.9*D72</f>
        <v>144</v>
      </c>
      <c r="G72" s="2">
        <f>0.84*D72</f>
        <v>134.4</v>
      </c>
      <c r="H72" s="10"/>
      <c r="I72" s="10"/>
      <c r="J72" s="10"/>
    </row>
    <row r="73" spans="1:10" ht="18" customHeight="1">
      <c r="A73">
        <v>72</v>
      </c>
      <c r="B73" s="2" t="s">
        <v>142</v>
      </c>
      <c r="C73" s="2" t="s">
        <v>10</v>
      </c>
      <c r="D73" s="2">
        <v>200</v>
      </c>
      <c r="E73" s="2">
        <f t="shared" si="10"/>
        <v>180</v>
      </c>
      <c r="F73" s="2">
        <f aca="true" t="shared" si="12" ref="F73:F78">0.9*D73</f>
        <v>180</v>
      </c>
      <c r="G73" s="2">
        <f t="shared" si="11"/>
        <v>168</v>
      </c>
      <c r="H73" s="10"/>
      <c r="I73" s="10"/>
      <c r="J73" s="10"/>
    </row>
    <row r="74" spans="1:10" ht="18" customHeight="1">
      <c r="A74">
        <v>73</v>
      </c>
      <c r="B74" s="2" t="s">
        <v>172</v>
      </c>
      <c r="C74" s="2" t="s">
        <v>10</v>
      </c>
      <c r="D74" s="2">
        <v>2900</v>
      </c>
      <c r="E74" s="2">
        <f t="shared" si="10"/>
        <v>2610</v>
      </c>
      <c r="F74" s="2">
        <f t="shared" si="12"/>
        <v>2610</v>
      </c>
      <c r="G74" s="2">
        <f t="shared" si="11"/>
        <v>2436</v>
      </c>
      <c r="H74" s="10"/>
      <c r="I74" s="10"/>
      <c r="J74" s="10"/>
    </row>
    <row r="75" spans="1:10" ht="18" customHeight="1">
      <c r="A75">
        <v>74</v>
      </c>
      <c r="B75" s="2" t="s">
        <v>196</v>
      </c>
      <c r="C75" s="2" t="s">
        <v>10</v>
      </c>
      <c r="D75" s="2">
        <v>420</v>
      </c>
      <c r="E75" s="2">
        <f t="shared" si="10"/>
        <v>378</v>
      </c>
      <c r="F75" s="2">
        <f>0.9*D75</f>
        <v>378</v>
      </c>
      <c r="G75" s="2">
        <f aca="true" t="shared" si="13" ref="G75:G95">0.9*D75</f>
        <v>378</v>
      </c>
      <c r="H75" s="10"/>
      <c r="I75" s="10"/>
      <c r="J75" s="10"/>
    </row>
    <row r="76" spans="1:10" ht="18" customHeight="1">
      <c r="A76">
        <v>75</v>
      </c>
      <c r="B76" s="2" t="s">
        <v>215</v>
      </c>
      <c r="C76" s="2" t="s">
        <v>10</v>
      </c>
      <c r="D76" s="2">
        <v>1300</v>
      </c>
      <c r="E76" s="2">
        <f t="shared" si="10"/>
        <v>1170</v>
      </c>
      <c r="F76" s="2">
        <f>0.9*D76</f>
        <v>1170</v>
      </c>
      <c r="G76" s="2">
        <f t="shared" si="13"/>
        <v>1170</v>
      </c>
      <c r="H76" s="10"/>
      <c r="I76" s="10"/>
      <c r="J76" s="10"/>
    </row>
    <row r="77" spans="1:10" ht="18" customHeight="1">
      <c r="A77">
        <v>76</v>
      </c>
      <c r="B77" s="2" t="s">
        <v>216</v>
      </c>
      <c r="C77" s="2" t="s">
        <v>10</v>
      </c>
      <c r="D77" s="2">
        <v>2250</v>
      </c>
      <c r="E77" s="2">
        <f t="shared" si="10"/>
        <v>2025</v>
      </c>
      <c r="F77" s="2">
        <f>0.9*D77</f>
        <v>2025</v>
      </c>
      <c r="G77" s="2">
        <f t="shared" si="13"/>
        <v>2025</v>
      </c>
      <c r="H77" s="10"/>
      <c r="I77" s="10"/>
      <c r="J77" s="10"/>
    </row>
    <row r="78" spans="1:10" ht="18" customHeight="1">
      <c r="A78">
        <v>77</v>
      </c>
      <c r="B78" s="2" t="s">
        <v>217</v>
      </c>
      <c r="C78" s="2" t="s">
        <v>10</v>
      </c>
      <c r="D78" s="2">
        <v>360</v>
      </c>
      <c r="E78" s="2">
        <f t="shared" si="10"/>
        <v>324</v>
      </c>
      <c r="F78" s="2">
        <f t="shared" si="12"/>
        <v>324</v>
      </c>
      <c r="G78" s="2">
        <f t="shared" si="13"/>
        <v>324</v>
      </c>
      <c r="H78" s="10"/>
      <c r="I78" s="10"/>
      <c r="J78" s="10"/>
    </row>
    <row r="79" spans="1:10" ht="18" customHeight="1">
      <c r="A79">
        <v>78</v>
      </c>
      <c r="B79" s="2" t="s">
        <v>218</v>
      </c>
      <c r="C79" s="2" t="s">
        <v>10</v>
      </c>
      <c r="D79" s="2">
        <v>500</v>
      </c>
      <c r="E79" s="2">
        <f>0.9*D79</f>
        <v>450</v>
      </c>
      <c r="F79" s="2">
        <f>0.9*D79</f>
        <v>450</v>
      </c>
      <c r="G79" s="2">
        <f t="shared" si="13"/>
        <v>450</v>
      </c>
      <c r="H79" s="10"/>
      <c r="I79" s="10"/>
      <c r="J79" s="10"/>
    </row>
    <row r="80" spans="1:10" ht="18" customHeight="1">
      <c r="A80">
        <v>79</v>
      </c>
      <c r="B80" s="2" t="s">
        <v>219</v>
      </c>
      <c r="C80" s="2" t="s">
        <v>10</v>
      </c>
      <c r="D80" s="2">
        <v>360</v>
      </c>
      <c r="E80" s="2">
        <f t="shared" si="10"/>
        <v>324</v>
      </c>
      <c r="F80" s="2">
        <f aca="true" t="shared" si="14" ref="F80:F95">0.9*D80</f>
        <v>324</v>
      </c>
      <c r="G80" s="2">
        <f t="shared" si="13"/>
        <v>324</v>
      </c>
      <c r="H80" s="10"/>
      <c r="I80" s="10"/>
      <c r="J80" s="10"/>
    </row>
    <row r="81" spans="1:10" ht="18" customHeight="1">
      <c r="A81">
        <v>80</v>
      </c>
      <c r="B81" s="2" t="s">
        <v>220</v>
      </c>
      <c r="C81" s="2" t="s">
        <v>10</v>
      </c>
      <c r="D81" s="2">
        <v>520</v>
      </c>
      <c r="E81" s="2">
        <f t="shared" si="10"/>
        <v>468</v>
      </c>
      <c r="F81" s="2">
        <f t="shared" si="14"/>
        <v>468</v>
      </c>
      <c r="G81" s="2">
        <f t="shared" si="13"/>
        <v>468</v>
      </c>
      <c r="H81" s="10"/>
      <c r="I81" s="10"/>
      <c r="J81" s="10"/>
    </row>
    <row r="82" spans="1:10" ht="18" customHeight="1">
      <c r="A82">
        <v>81</v>
      </c>
      <c r="B82" s="5" t="s">
        <v>241</v>
      </c>
      <c r="C82" s="2" t="s">
        <v>10</v>
      </c>
      <c r="D82" s="2">
        <v>987</v>
      </c>
      <c r="E82" s="2">
        <f t="shared" si="10"/>
        <v>888.3000000000001</v>
      </c>
      <c r="F82" s="2">
        <f t="shared" si="14"/>
        <v>888.3000000000001</v>
      </c>
      <c r="G82" s="2">
        <f t="shared" si="13"/>
        <v>888.3000000000001</v>
      </c>
      <c r="H82" s="10"/>
      <c r="I82" s="10"/>
      <c r="J82" s="10"/>
    </row>
    <row r="83" spans="1:10" ht="18" customHeight="1">
      <c r="A83">
        <v>82</v>
      </c>
      <c r="B83" s="2" t="s">
        <v>242</v>
      </c>
      <c r="C83" s="2" t="s">
        <v>10</v>
      </c>
      <c r="D83" s="2">
        <v>280</v>
      </c>
      <c r="E83" s="2">
        <f t="shared" si="10"/>
        <v>252</v>
      </c>
      <c r="F83" s="2">
        <f t="shared" si="14"/>
        <v>252</v>
      </c>
      <c r="G83" s="2">
        <f t="shared" si="13"/>
        <v>252</v>
      </c>
      <c r="H83" s="10"/>
      <c r="I83" s="10"/>
      <c r="J83" s="10"/>
    </row>
    <row r="84" spans="1:10" ht="18" customHeight="1">
      <c r="A84">
        <v>83</v>
      </c>
      <c r="B84" s="2" t="s">
        <v>243</v>
      </c>
      <c r="C84" s="2" t="s">
        <v>10</v>
      </c>
      <c r="D84" s="2">
        <v>150</v>
      </c>
      <c r="E84" s="2">
        <f t="shared" si="10"/>
        <v>135</v>
      </c>
      <c r="F84" s="2">
        <f t="shared" si="14"/>
        <v>135</v>
      </c>
      <c r="G84" s="2">
        <f t="shared" si="13"/>
        <v>135</v>
      </c>
      <c r="H84" s="10"/>
      <c r="I84" s="10"/>
      <c r="J84" s="10"/>
    </row>
    <row r="85" spans="1:10" ht="18" customHeight="1">
      <c r="A85">
        <v>84</v>
      </c>
      <c r="B85" s="2" t="s">
        <v>244</v>
      </c>
      <c r="C85" s="2" t="s">
        <v>10</v>
      </c>
      <c r="D85" s="2">
        <v>1200</v>
      </c>
      <c r="E85" s="2">
        <f t="shared" si="10"/>
        <v>1080</v>
      </c>
      <c r="F85" s="2">
        <f t="shared" si="14"/>
        <v>1080</v>
      </c>
      <c r="G85" s="2">
        <f t="shared" si="13"/>
        <v>1080</v>
      </c>
      <c r="H85" s="10"/>
      <c r="I85" s="10"/>
      <c r="J85" s="10"/>
    </row>
    <row r="86" spans="1:10" ht="18" customHeight="1">
      <c r="A86">
        <v>85</v>
      </c>
      <c r="B86" s="2" t="s">
        <v>245</v>
      </c>
      <c r="C86" s="2" t="s">
        <v>10</v>
      </c>
      <c r="D86" s="2">
        <v>1300</v>
      </c>
      <c r="E86" s="2">
        <f t="shared" si="10"/>
        <v>1170</v>
      </c>
      <c r="F86" s="2">
        <f t="shared" si="14"/>
        <v>1170</v>
      </c>
      <c r="G86" s="2">
        <f t="shared" si="13"/>
        <v>1170</v>
      </c>
      <c r="H86" s="10"/>
      <c r="I86" s="10"/>
      <c r="J86" s="10"/>
    </row>
    <row r="87" spans="1:10" ht="18" customHeight="1">
      <c r="A87">
        <v>86</v>
      </c>
      <c r="B87" s="2" t="s">
        <v>246</v>
      </c>
      <c r="C87" s="2" t="s">
        <v>10</v>
      </c>
      <c r="D87" s="2">
        <v>2495</v>
      </c>
      <c r="E87" s="2">
        <f t="shared" si="10"/>
        <v>2245.5</v>
      </c>
      <c r="F87" s="2">
        <f t="shared" si="14"/>
        <v>2245.5</v>
      </c>
      <c r="G87" s="2">
        <f t="shared" si="13"/>
        <v>2245.5</v>
      </c>
      <c r="H87" s="10"/>
      <c r="I87" s="10"/>
      <c r="J87" s="10"/>
    </row>
    <row r="88" spans="1:10" ht="18" customHeight="1">
      <c r="A88">
        <v>87</v>
      </c>
      <c r="B88" s="2" t="s">
        <v>247</v>
      </c>
      <c r="C88" s="2" t="s">
        <v>10</v>
      </c>
      <c r="D88" s="2">
        <v>3000</v>
      </c>
      <c r="E88" s="2">
        <f t="shared" si="10"/>
        <v>2700</v>
      </c>
      <c r="F88" s="2">
        <f t="shared" si="14"/>
        <v>2700</v>
      </c>
      <c r="G88" s="2">
        <f t="shared" si="13"/>
        <v>2700</v>
      </c>
      <c r="H88" s="10"/>
      <c r="I88" s="10"/>
      <c r="J88" s="10"/>
    </row>
    <row r="89" spans="1:10" ht="18" customHeight="1">
      <c r="A89">
        <v>88</v>
      </c>
      <c r="B89" s="2" t="s">
        <v>248</v>
      </c>
      <c r="C89" s="2" t="s">
        <v>10</v>
      </c>
      <c r="D89" s="2">
        <v>2500</v>
      </c>
      <c r="E89" s="2">
        <f t="shared" si="10"/>
        <v>2250</v>
      </c>
      <c r="F89" s="2">
        <f t="shared" si="14"/>
        <v>2250</v>
      </c>
      <c r="G89" s="2">
        <f>0.9*D89</f>
        <v>2250</v>
      </c>
      <c r="H89" s="10"/>
      <c r="I89" s="10"/>
      <c r="J89" s="10"/>
    </row>
    <row r="90" spans="1:10" ht="18" customHeight="1">
      <c r="A90">
        <v>89</v>
      </c>
      <c r="B90" s="2" t="s">
        <v>249</v>
      </c>
      <c r="C90" s="2" t="s">
        <v>10</v>
      </c>
      <c r="D90" s="2">
        <v>1900</v>
      </c>
      <c r="E90" s="2">
        <f t="shared" si="10"/>
        <v>1710</v>
      </c>
      <c r="F90" s="2">
        <f t="shared" si="14"/>
        <v>1710</v>
      </c>
      <c r="G90" s="2">
        <f t="shared" si="13"/>
        <v>1710</v>
      </c>
      <c r="H90" s="10"/>
      <c r="I90" s="10"/>
      <c r="J90" s="10"/>
    </row>
    <row r="91" spans="1:10" ht="18" customHeight="1">
      <c r="A91">
        <v>90</v>
      </c>
      <c r="B91" s="2" t="s">
        <v>568</v>
      </c>
      <c r="C91" s="2" t="s">
        <v>10</v>
      </c>
      <c r="D91" s="2">
        <v>430</v>
      </c>
      <c r="E91" s="2">
        <f t="shared" si="10"/>
        <v>387</v>
      </c>
      <c r="F91" s="2">
        <f t="shared" si="14"/>
        <v>387</v>
      </c>
      <c r="G91" s="2">
        <f t="shared" si="13"/>
        <v>387</v>
      </c>
      <c r="H91" s="10"/>
      <c r="I91" s="10"/>
      <c r="J91" s="10"/>
    </row>
    <row r="92" spans="1:10" ht="18" customHeight="1">
      <c r="A92">
        <v>91</v>
      </c>
      <c r="B92" s="2" t="s">
        <v>543</v>
      </c>
      <c r="C92" s="2" t="s">
        <v>10</v>
      </c>
      <c r="D92" s="2">
        <v>320</v>
      </c>
      <c r="E92" s="2">
        <f t="shared" si="10"/>
        <v>288</v>
      </c>
      <c r="F92" s="2">
        <f t="shared" si="14"/>
        <v>288</v>
      </c>
      <c r="G92" s="2">
        <f t="shared" si="13"/>
        <v>288</v>
      </c>
      <c r="H92" s="10"/>
      <c r="I92" s="10"/>
      <c r="J92" s="10"/>
    </row>
    <row r="93" spans="1:10" ht="18" customHeight="1">
      <c r="A93">
        <v>92</v>
      </c>
      <c r="B93" s="2" t="s">
        <v>590</v>
      </c>
      <c r="C93" s="2" t="s">
        <v>10</v>
      </c>
      <c r="D93" s="2">
        <v>320</v>
      </c>
      <c r="E93" s="2">
        <f t="shared" si="10"/>
        <v>288</v>
      </c>
      <c r="F93" s="2">
        <f t="shared" si="14"/>
        <v>288</v>
      </c>
      <c r="G93" s="2">
        <f t="shared" si="13"/>
        <v>288</v>
      </c>
      <c r="H93" s="10"/>
      <c r="I93" s="10"/>
      <c r="J93" s="10"/>
    </row>
    <row r="94" spans="1:10" ht="18" customHeight="1">
      <c r="A94">
        <v>93</v>
      </c>
      <c r="B94" s="5" t="s">
        <v>591</v>
      </c>
      <c r="C94" s="2" t="s">
        <v>10</v>
      </c>
      <c r="D94" s="2">
        <v>710</v>
      </c>
      <c r="E94" s="2">
        <f t="shared" si="10"/>
        <v>639</v>
      </c>
      <c r="F94" s="2">
        <f t="shared" si="14"/>
        <v>639</v>
      </c>
      <c r="G94" s="2">
        <f t="shared" si="13"/>
        <v>639</v>
      </c>
      <c r="H94" s="10"/>
      <c r="I94" s="10"/>
      <c r="J94" s="10"/>
    </row>
    <row r="95" spans="1:10" ht="18" customHeight="1">
      <c r="A95">
        <v>94</v>
      </c>
      <c r="B95" s="5" t="s">
        <v>592</v>
      </c>
      <c r="C95" s="2" t="s">
        <v>10</v>
      </c>
      <c r="D95" s="2">
        <v>850</v>
      </c>
      <c r="E95" s="2">
        <f t="shared" si="10"/>
        <v>765</v>
      </c>
      <c r="F95" s="2">
        <f t="shared" si="14"/>
        <v>765</v>
      </c>
      <c r="G95" s="2">
        <f t="shared" si="13"/>
        <v>765</v>
      </c>
      <c r="H95" s="10"/>
      <c r="I95" s="10"/>
      <c r="J95" s="10"/>
    </row>
    <row r="96" spans="1:10" ht="18" customHeight="1">
      <c r="A96">
        <v>95</v>
      </c>
      <c r="B96" s="3" t="s">
        <v>77</v>
      </c>
      <c r="C96" s="3" t="s">
        <v>78</v>
      </c>
      <c r="D96" s="3">
        <v>3700</v>
      </c>
      <c r="E96" s="3">
        <f>D96*0.9</f>
        <v>3330</v>
      </c>
      <c r="F96" s="3">
        <f>D96*0.82</f>
        <v>3034</v>
      </c>
      <c r="G96" s="3">
        <f>D96*0.8</f>
        <v>2960</v>
      </c>
      <c r="H96" s="10"/>
      <c r="I96" s="10"/>
      <c r="J96" s="10"/>
    </row>
    <row r="97" spans="1:10" ht="18" customHeight="1">
      <c r="A97">
        <v>96</v>
      </c>
      <c r="B97" s="3" t="s">
        <v>79</v>
      </c>
      <c r="C97" s="3" t="s">
        <v>78</v>
      </c>
      <c r="D97" s="3">
        <v>3700</v>
      </c>
      <c r="E97" s="3">
        <f>D97*0.9</f>
        <v>3330</v>
      </c>
      <c r="F97" s="3">
        <f>D97*0.82</f>
        <v>3034</v>
      </c>
      <c r="G97" s="3">
        <f>D97*0.8</f>
        <v>2960</v>
      </c>
      <c r="H97" s="10"/>
      <c r="I97" s="10"/>
      <c r="J97" s="10"/>
    </row>
    <row r="98" spans="1:10" ht="18" customHeight="1">
      <c r="A98">
        <v>97</v>
      </c>
      <c r="B98" s="3" t="s">
        <v>81</v>
      </c>
      <c r="C98" s="3" t="s">
        <v>78</v>
      </c>
      <c r="D98" s="3">
        <v>3300</v>
      </c>
      <c r="E98" s="3">
        <f>D98*0.9</f>
        <v>2970</v>
      </c>
      <c r="F98" s="3">
        <f>D98*0.82</f>
        <v>2706</v>
      </c>
      <c r="G98" s="3">
        <f>D98*0.8</f>
        <v>2640</v>
      </c>
      <c r="H98" s="10"/>
      <c r="I98" s="10"/>
      <c r="J98" s="10"/>
    </row>
    <row r="99" spans="1:10" ht="18" customHeight="1">
      <c r="A99">
        <v>98</v>
      </c>
      <c r="B99" s="3" t="s">
        <v>225</v>
      </c>
      <c r="C99" s="3" t="s">
        <v>78</v>
      </c>
      <c r="D99" s="3">
        <v>14350</v>
      </c>
      <c r="E99" s="3">
        <f>D99*0.965</f>
        <v>13847.75</v>
      </c>
      <c r="F99" s="3">
        <f>D99*0.935</f>
        <v>13417.25</v>
      </c>
      <c r="G99" s="3">
        <f>D99*0.93</f>
        <v>13345.5</v>
      </c>
      <c r="H99" s="10"/>
      <c r="I99" s="10"/>
      <c r="J99" s="10"/>
    </row>
    <row r="100" spans="1:10" ht="18" customHeight="1">
      <c r="A100">
        <v>99</v>
      </c>
      <c r="B100" s="3" t="s">
        <v>226</v>
      </c>
      <c r="C100" s="3" t="s">
        <v>78</v>
      </c>
      <c r="D100" s="3">
        <v>29400</v>
      </c>
      <c r="E100" s="3">
        <f>D100*0.965</f>
        <v>28371</v>
      </c>
      <c r="F100" s="3">
        <f>D100*0.935</f>
        <v>27489</v>
      </c>
      <c r="G100" s="3">
        <f>D100*0.93</f>
        <v>27342</v>
      </c>
      <c r="H100" s="10"/>
      <c r="I100" s="10"/>
      <c r="J100" s="10"/>
    </row>
    <row r="101" spans="1:10" ht="18" customHeight="1">
      <c r="A101">
        <v>100</v>
      </c>
      <c r="B101" s="3" t="s">
        <v>262</v>
      </c>
      <c r="C101" s="3" t="s">
        <v>78</v>
      </c>
      <c r="D101" s="3">
        <v>3600</v>
      </c>
      <c r="E101" s="3">
        <f>D101*0.9</f>
        <v>3240</v>
      </c>
      <c r="F101" s="3">
        <f>D101*0.82</f>
        <v>2952</v>
      </c>
      <c r="G101" s="3">
        <f>D101*0.8</f>
        <v>2880</v>
      </c>
      <c r="H101" s="10"/>
      <c r="I101" s="10"/>
      <c r="J101" s="10"/>
    </row>
    <row r="102" spans="1:10" ht="18" customHeight="1">
      <c r="A102">
        <v>101</v>
      </c>
      <c r="B102" s="3" t="s">
        <v>263</v>
      </c>
      <c r="C102" s="3" t="s">
        <v>78</v>
      </c>
      <c r="D102" s="3">
        <v>3800</v>
      </c>
      <c r="E102" s="3">
        <f>D102*0.9</f>
        <v>3420</v>
      </c>
      <c r="F102" s="3">
        <f>D102*0.82</f>
        <v>3116</v>
      </c>
      <c r="G102" s="3">
        <f>D102*0.8</f>
        <v>3040</v>
      </c>
      <c r="H102" s="10"/>
      <c r="I102" s="10"/>
      <c r="J102" s="10"/>
    </row>
    <row r="103" spans="1:10" ht="18" customHeight="1">
      <c r="A103">
        <v>102</v>
      </c>
      <c r="B103" s="3" t="s">
        <v>264</v>
      </c>
      <c r="C103" s="3" t="s">
        <v>78</v>
      </c>
      <c r="D103" s="3">
        <v>3500</v>
      </c>
      <c r="E103" s="3">
        <f>D103*0.9</f>
        <v>3150</v>
      </c>
      <c r="F103" s="3">
        <f>D103*0.82</f>
        <v>2870</v>
      </c>
      <c r="G103" s="3">
        <f>D103*0.8</f>
        <v>2800</v>
      </c>
      <c r="H103" s="10"/>
      <c r="I103" s="10"/>
      <c r="J103" s="10"/>
    </row>
    <row r="104" spans="1:10" ht="18" customHeight="1">
      <c r="A104">
        <v>103</v>
      </c>
      <c r="B104" s="3" t="s">
        <v>376</v>
      </c>
      <c r="C104" s="3" t="s">
        <v>78</v>
      </c>
      <c r="D104" s="3">
        <v>3999</v>
      </c>
      <c r="E104" s="3">
        <f>D104*0.94</f>
        <v>3759.06</v>
      </c>
      <c r="F104" s="3">
        <f>D104*0.91</f>
        <v>3639.09</v>
      </c>
      <c r="G104" s="3">
        <f>D104*0.89</f>
        <v>3559.11</v>
      </c>
      <c r="H104" s="10"/>
      <c r="I104" s="10"/>
      <c r="J104" s="10"/>
    </row>
    <row r="105" spans="1:10" ht="18" customHeight="1">
      <c r="A105">
        <v>104</v>
      </c>
      <c r="B105" s="3" t="s">
        <v>471</v>
      </c>
      <c r="C105" s="3" t="s">
        <v>78</v>
      </c>
      <c r="D105" s="3">
        <v>4550</v>
      </c>
      <c r="E105" s="3">
        <f>D105*0.94</f>
        <v>4277</v>
      </c>
      <c r="F105" s="3">
        <f>D105*0.91</f>
        <v>4140.5</v>
      </c>
      <c r="G105" s="3">
        <f>D105*0.89</f>
        <v>4049.5</v>
      </c>
      <c r="H105" s="10"/>
      <c r="I105" s="10"/>
      <c r="J105" s="10"/>
    </row>
    <row r="106" spans="1:10" ht="18" customHeight="1">
      <c r="A106">
        <v>105</v>
      </c>
      <c r="B106" s="3" t="s">
        <v>374</v>
      </c>
      <c r="C106" s="3" t="s">
        <v>78</v>
      </c>
      <c r="D106" s="3">
        <v>3270</v>
      </c>
      <c r="E106" s="3">
        <f>D106*0.94</f>
        <v>3073.7999999999997</v>
      </c>
      <c r="F106" s="3">
        <f>D106*0.91</f>
        <v>2975.7000000000003</v>
      </c>
      <c r="G106" s="3">
        <f>D106*0.89</f>
        <v>2910.3</v>
      </c>
      <c r="H106" s="10"/>
      <c r="I106" s="10"/>
      <c r="J106" s="10"/>
    </row>
    <row r="107" spans="1:10" ht="18" customHeight="1">
      <c r="A107">
        <v>106</v>
      </c>
      <c r="B107" s="3" t="s">
        <v>375</v>
      </c>
      <c r="C107" s="3" t="s">
        <v>78</v>
      </c>
      <c r="D107" s="3">
        <v>3599</v>
      </c>
      <c r="E107" s="3">
        <f>D107*0.94</f>
        <v>3383.06</v>
      </c>
      <c r="F107" s="3">
        <f>D107*0.91</f>
        <v>3275.09</v>
      </c>
      <c r="G107" s="3">
        <f>D107*0.89</f>
        <v>3203.11</v>
      </c>
      <c r="H107" s="10"/>
      <c r="I107" s="9"/>
      <c r="J107" s="9"/>
    </row>
    <row r="108" spans="1:10" ht="18" customHeight="1">
      <c r="A108">
        <v>107</v>
      </c>
      <c r="B108" s="3" t="s">
        <v>457</v>
      </c>
      <c r="C108" s="3" t="s">
        <v>78</v>
      </c>
      <c r="D108" s="3">
        <v>4390</v>
      </c>
      <c r="E108" s="3">
        <f>D108*0.95</f>
        <v>4170.5</v>
      </c>
      <c r="F108" s="3">
        <f>D108*0.93</f>
        <v>4082.7000000000003</v>
      </c>
      <c r="G108" s="3">
        <f>0.9*D108</f>
        <v>3951</v>
      </c>
      <c r="H108" s="9"/>
      <c r="I108" s="9"/>
      <c r="J108" s="9"/>
    </row>
    <row r="109" spans="1:10" ht="29.25" customHeight="1">
      <c r="A109">
        <v>108</v>
      </c>
      <c r="B109" s="26" t="s">
        <v>377</v>
      </c>
      <c r="C109" s="3" t="s">
        <v>78</v>
      </c>
      <c r="D109" s="3">
        <v>5700</v>
      </c>
      <c r="E109" s="3">
        <v>5600</v>
      </c>
      <c r="F109" s="3">
        <v>5300</v>
      </c>
      <c r="G109" s="3">
        <v>5100</v>
      </c>
      <c r="H109" s="9"/>
      <c r="I109" s="9"/>
      <c r="J109" s="9"/>
    </row>
    <row r="110" spans="1:10" ht="21" customHeight="1">
      <c r="A110">
        <v>109</v>
      </c>
      <c r="B110" s="26" t="s">
        <v>380</v>
      </c>
      <c r="C110" s="3" t="s">
        <v>78</v>
      </c>
      <c r="D110" s="3">
        <v>22400</v>
      </c>
      <c r="E110" s="3">
        <f>D110*0.94</f>
        <v>21056</v>
      </c>
      <c r="F110" s="3">
        <f>D110*0.91</f>
        <v>20384</v>
      </c>
      <c r="G110" s="3">
        <f>D110*0.89</f>
        <v>19936</v>
      </c>
      <c r="H110" s="9"/>
      <c r="I110" s="9"/>
      <c r="J110" s="9"/>
    </row>
    <row r="111" spans="1:10" ht="18" customHeight="1">
      <c r="A111">
        <v>110</v>
      </c>
      <c r="B111" s="26" t="s">
        <v>381</v>
      </c>
      <c r="C111" s="3" t="s">
        <v>78</v>
      </c>
      <c r="D111" s="3">
        <v>23900</v>
      </c>
      <c r="E111" s="3">
        <v>23500</v>
      </c>
      <c r="F111" s="3">
        <v>23200</v>
      </c>
      <c r="G111" s="3">
        <v>22800</v>
      </c>
      <c r="H111" s="9"/>
      <c r="I111" s="9"/>
      <c r="J111" s="9"/>
    </row>
    <row r="112" spans="1:10" ht="18" customHeight="1">
      <c r="A112">
        <v>111</v>
      </c>
      <c r="B112" s="2" t="s">
        <v>119</v>
      </c>
      <c r="C112" s="2" t="s">
        <v>120</v>
      </c>
      <c r="D112" s="2">
        <v>6550</v>
      </c>
      <c r="E112" s="2">
        <f>D112*0.9</f>
        <v>5895</v>
      </c>
      <c r="F112" s="2">
        <f>D112*0.9</f>
        <v>5895</v>
      </c>
      <c r="G112" s="2">
        <f>0.87*D112</f>
        <v>5698.5</v>
      </c>
      <c r="H112" s="9"/>
      <c r="I112" s="9"/>
      <c r="J112" s="9"/>
    </row>
    <row r="113" spans="1:10" ht="18" customHeight="1">
      <c r="A113">
        <v>112</v>
      </c>
      <c r="B113" s="2" t="s">
        <v>593</v>
      </c>
      <c r="C113" s="2" t="s">
        <v>120</v>
      </c>
      <c r="D113" s="2">
        <v>1690</v>
      </c>
      <c r="E113" s="2">
        <f>D113*0.9</f>
        <v>1521</v>
      </c>
      <c r="F113" s="2">
        <f>D113*0.9</f>
        <v>1521</v>
      </c>
      <c r="G113" s="2">
        <f>D113*0.87</f>
        <v>1470.3</v>
      </c>
      <c r="H113" s="9"/>
      <c r="I113" s="9"/>
      <c r="J113" s="9"/>
    </row>
    <row r="114" spans="1:10" ht="18" customHeight="1">
      <c r="A114">
        <v>113</v>
      </c>
      <c r="B114" s="2" t="s">
        <v>594</v>
      </c>
      <c r="C114" s="2" t="s">
        <v>120</v>
      </c>
      <c r="D114" s="2">
        <v>4200</v>
      </c>
      <c r="E114" s="2">
        <f>D114*0.9</f>
        <v>3780</v>
      </c>
      <c r="F114" s="2">
        <f>D114*0.9</f>
        <v>3780</v>
      </c>
      <c r="G114" s="2">
        <f>D114*0.87</f>
        <v>3654</v>
      </c>
      <c r="H114" s="9"/>
      <c r="I114" s="9"/>
      <c r="J114" s="9"/>
    </row>
    <row r="115" spans="1:10" ht="18" customHeight="1">
      <c r="A115">
        <v>114</v>
      </c>
      <c r="B115" s="2" t="s">
        <v>121</v>
      </c>
      <c r="C115" s="2" t="s">
        <v>120</v>
      </c>
      <c r="D115" s="2">
        <v>6000</v>
      </c>
      <c r="E115" s="2">
        <f>D115*0.9</f>
        <v>5400</v>
      </c>
      <c r="F115" s="2">
        <f>D115*0.9</f>
        <v>5400</v>
      </c>
      <c r="G115" s="2">
        <f>0.87*D115</f>
        <v>5220</v>
      </c>
      <c r="H115" s="9"/>
      <c r="I115" s="9"/>
      <c r="J115" s="9"/>
    </row>
    <row r="116" spans="1:10" ht="18" customHeight="1">
      <c r="A116">
        <v>115</v>
      </c>
      <c r="B116" s="2" t="s">
        <v>378</v>
      </c>
      <c r="C116" s="2" t="s">
        <v>120</v>
      </c>
      <c r="D116" s="2">
        <v>5400</v>
      </c>
      <c r="E116" s="2">
        <v>4860</v>
      </c>
      <c r="F116" s="2">
        <v>4860</v>
      </c>
      <c r="G116" s="2">
        <v>4698</v>
      </c>
      <c r="H116" s="9"/>
      <c r="I116" s="9"/>
      <c r="J116" s="9"/>
    </row>
    <row r="117" spans="1:10" ht="18" customHeight="1">
      <c r="A117">
        <v>116</v>
      </c>
      <c r="B117" s="2" t="s">
        <v>160</v>
      </c>
      <c r="C117" s="2" t="s">
        <v>120</v>
      </c>
      <c r="D117" s="2">
        <v>4000</v>
      </c>
      <c r="E117" s="2">
        <f>D117*0.9</f>
        <v>3600</v>
      </c>
      <c r="F117" s="2">
        <f>D117*0.9</f>
        <v>3600</v>
      </c>
      <c r="G117" s="2">
        <f>0.87*D117</f>
        <v>3480</v>
      </c>
      <c r="H117" s="9"/>
      <c r="I117" s="9"/>
      <c r="J117" s="9"/>
    </row>
    <row r="118" spans="1:10" ht="18" customHeight="1">
      <c r="A118">
        <v>117</v>
      </c>
      <c r="B118" s="2" t="s">
        <v>161</v>
      </c>
      <c r="C118" s="2" t="s">
        <v>120</v>
      </c>
      <c r="D118" s="2">
        <v>4500</v>
      </c>
      <c r="E118" s="2">
        <f>D118*0.9</f>
        <v>4050</v>
      </c>
      <c r="F118" s="2">
        <f>D118*0.9</f>
        <v>4050</v>
      </c>
      <c r="G118" s="2">
        <f>0.87*D118</f>
        <v>3915</v>
      </c>
      <c r="H118" s="9"/>
      <c r="I118" s="9"/>
      <c r="J118" s="9"/>
    </row>
    <row r="119" spans="1:10" ht="18" customHeight="1">
      <c r="A119">
        <v>118</v>
      </c>
      <c r="B119" s="2" t="s">
        <v>181</v>
      </c>
      <c r="C119" s="2" t="s">
        <v>120</v>
      </c>
      <c r="D119" s="2">
        <v>8100</v>
      </c>
      <c r="E119" s="2">
        <f>D119*0.9</f>
        <v>7290</v>
      </c>
      <c r="F119" s="2">
        <f>D119*0.9</f>
        <v>7290</v>
      </c>
      <c r="G119" s="2">
        <f>0.87*D119</f>
        <v>7047</v>
      </c>
      <c r="H119" s="9"/>
      <c r="I119" s="9"/>
      <c r="J119" s="9"/>
    </row>
    <row r="120" spans="1:10" ht="18" customHeight="1">
      <c r="A120">
        <v>119</v>
      </c>
      <c r="B120" s="2" t="s">
        <v>187</v>
      </c>
      <c r="C120" s="2" t="s">
        <v>120</v>
      </c>
      <c r="D120" s="2">
        <v>6940</v>
      </c>
      <c r="E120" s="2">
        <f>D120*0.9</f>
        <v>6246</v>
      </c>
      <c r="F120" s="2">
        <f>D120*0.9</f>
        <v>6246</v>
      </c>
      <c r="G120" s="2">
        <f>0.87*D120</f>
        <v>6037.8</v>
      </c>
      <c r="H120" s="9"/>
      <c r="I120" s="9"/>
      <c r="J120" s="9"/>
    </row>
    <row r="121" spans="1:10" ht="18" customHeight="1">
      <c r="A121">
        <v>120</v>
      </c>
      <c r="B121" s="2" t="s">
        <v>545</v>
      </c>
      <c r="C121" s="2" t="s">
        <v>120</v>
      </c>
      <c r="D121" s="2">
        <v>1820</v>
      </c>
      <c r="E121" s="2">
        <f>D121*0.95</f>
        <v>1729</v>
      </c>
      <c r="F121" s="2">
        <f>D121*0.9</f>
        <v>1638</v>
      </c>
      <c r="G121" s="2">
        <f>D121*0.85</f>
        <v>1547</v>
      </c>
      <c r="H121" s="9"/>
      <c r="I121" s="9"/>
      <c r="J121" s="9"/>
    </row>
    <row r="122" spans="1:10" ht="18" customHeight="1">
      <c r="A122">
        <v>121</v>
      </c>
      <c r="B122" s="2" t="s">
        <v>546</v>
      </c>
      <c r="C122" s="2" t="s">
        <v>120</v>
      </c>
      <c r="D122" s="2">
        <v>4810</v>
      </c>
      <c r="E122" s="2">
        <f aca="true" t="shared" si="15" ref="E122:E127">D122*0.95</f>
        <v>4569.5</v>
      </c>
      <c r="F122" s="2">
        <f aca="true" t="shared" si="16" ref="F122:F127">D122*0.9</f>
        <v>4329</v>
      </c>
      <c r="G122" s="2">
        <f aca="true" t="shared" si="17" ref="G122:G127">D122*0.85</f>
        <v>4088.5</v>
      </c>
      <c r="H122" s="9"/>
      <c r="I122" s="9"/>
      <c r="J122" s="9"/>
    </row>
    <row r="123" spans="1:10" ht="18" customHeight="1">
      <c r="A123">
        <v>122</v>
      </c>
      <c r="B123" s="2" t="s">
        <v>547</v>
      </c>
      <c r="C123" s="2" t="s">
        <v>120</v>
      </c>
      <c r="D123" s="2">
        <v>4740</v>
      </c>
      <c r="E123" s="2">
        <f t="shared" si="15"/>
        <v>4503</v>
      </c>
      <c r="F123" s="2">
        <f t="shared" si="16"/>
        <v>4266</v>
      </c>
      <c r="G123" s="2">
        <f t="shared" si="17"/>
        <v>4029</v>
      </c>
      <c r="H123" s="9"/>
      <c r="I123" s="9"/>
      <c r="J123" s="9"/>
    </row>
    <row r="124" spans="1:10" ht="18" customHeight="1">
      <c r="A124">
        <v>123</v>
      </c>
      <c r="B124" s="2" t="s">
        <v>548</v>
      </c>
      <c r="C124" s="2" t="s">
        <v>120</v>
      </c>
      <c r="D124" s="2">
        <v>4410</v>
      </c>
      <c r="E124" s="2">
        <f t="shared" si="15"/>
        <v>4189.5</v>
      </c>
      <c r="F124" s="2">
        <f t="shared" si="16"/>
        <v>3969</v>
      </c>
      <c r="G124" s="2">
        <f t="shared" si="17"/>
        <v>3748.5</v>
      </c>
      <c r="H124" s="9"/>
      <c r="I124" s="9"/>
      <c r="J124" s="9"/>
    </row>
    <row r="125" spans="1:10" ht="18" customHeight="1">
      <c r="A125">
        <v>124</v>
      </c>
      <c r="B125" s="2" t="s">
        <v>549</v>
      </c>
      <c r="C125" s="2" t="s">
        <v>120</v>
      </c>
      <c r="D125" s="2">
        <v>5350</v>
      </c>
      <c r="E125" s="2">
        <f t="shared" si="15"/>
        <v>5082.5</v>
      </c>
      <c r="F125" s="2">
        <f t="shared" si="16"/>
        <v>4815</v>
      </c>
      <c r="G125" s="2">
        <f t="shared" si="17"/>
        <v>4547.5</v>
      </c>
      <c r="H125" s="9"/>
      <c r="I125" s="9"/>
      <c r="J125" s="9"/>
    </row>
    <row r="126" spans="1:10" ht="18" customHeight="1">
      <c r="A126">
        <v>125</v>
      </c>
      <c r="B126" s="2" t="s">
        <v>550</v>
      </c>
      <c r="C126" s="2" t="s">
        <v>120</v>
      </c>
      <c r="D126" s="2">
        <v>5260</v>
      </c>
      <c r="E126" s="2">
        <f t="shared" si="15"/>
        <v>4997</v>
      </c>
      <c r="F126" s="2">
        <f t="shared" si="16"/>
        <v>4734</v>
      </c>
      <c r="G126" s="2">
        <f t="shared" si="17"/>
        <v>4471</v>
      </c>
      <c r="H126" s="9"/>
      <c r="I126" s="9"/>
      <c r="J126" s="9"/>
    </row>
    <row r="127" spans="1:10" ht="18" customHeight="1">
      <c r="A127">
        <v>126</v>
      </c>
      <c r="B127" s="2" t="s">
        <v>551</v>
      </c>
      <c r="C127" s="2" t="s">
        <v>120</v>
      </c>
      <c r="D127" s="2">
        <v>6410</v>
      </c>
      <c r="E127" s="2">
        <f t="shared" si="15"/>
        <v>6089.5</v>
      </c>
      <c r="F127" s="2">
        <f t="shared" si="16"/>
        <v>5769</v>
      </c>
      <c r="G127" s="2">
        <f t="shared" si="17"/>
        <v>5448.5</v>
      </c>
      <c r="H127" s="9"/>
      <c r="I127" s="9"/>
      <c r="J127" s="9"/>
    </row>
    <row r="128" spans="1:10" ht="18" customHeight="1">
      <c r="A128">
        <v>127</v>
      </c>
      <c r="B128" s="2" t="s">
        <v>190</v>
      </c>
      <c r="C128" s="2" t="s">
        <v>120</v>
      </c>
      <c r="D128" s="2">
        <v>5380</v>
      </c>
      <c r="E128" s="2">
        <f>D128*0.9</f>
        <v>4842</v>
      </c>
      <c r="F128" s="2">
        <f>D128*0.9</f>
        <v>4842</v>
      </c>
      <c r="G128" s="2">
        <f>0.87*D128</f>
        <v>4680.6</v>
      </c>
      <c r="H128" s="9"/>
      <c r="I128" s="9"/>
      <c r="J128" s="9"/>
    </row>
    <row r="129" spans="1:10" ht="18" customHeight="1">
      <c r="A129">
        <v>128</v>
      </c>
      <c r="B129" s="2" t="s">
        <v>188</v>
      </c>
      <c r="C129" s="2" t="s">
        <v>319</v>
      </c>
      <c r="D129" s="2">
        <v>13000</v>
      </c>
      <c r="E129" s="2">
        <f aca="true" t="shared" si="18" ref="E129:E135">D129*0.95</f>
        <v>12350</v>
      </c>
      <c r="F129" s="2">
        <f aca="true" t="shared" si="19" ref="F129:F135">D129*0.91</f>
        <v>11830</v>
      </c>
      <c r="G129" s="2">
        <f aca="true" t="shared" si="20" ref="G129:G135">D129*0.89</f>
        <v>11570</v>
      </c>
      <c r="H129" s="9"/>
      <c r="I129" s="9"/>
      <c r="J129" s="9"/>
    </row>
    <row r="130" spans="1:10" ht="18" customHeight="1">
      <c r="A130">
        <v>129</v>
      </c>
      <c r="B130" s="2" t="s">
        <v>191</v>
      </c>
      <c r="C130" s="2" t="s">
        <v>318</v>
      </c>
      <c r="D130" s="2">
        <v>15400</v>
      </c>
      <c r="E130" s="2">
        <f t="shared" si="18"/>
        <v>14630</v>
      </c>
      <c r="F130" s="2">
        <f t="shared" si="19"/>
        <v>14014</v>
      </c>
      <c r="G130" s="2">
        <f t="shared" si="20"/>
        <v>13706</v>
      </c>
      <c r="H130" s="9"/>
      <c r="I130" s="9"/>
      <c r="J130" s="9"/>
    </row>
    <row r="131" spans="1:10" ht="18" customHeight="1">
      <c r="A131">
        <v>130</v>
      </c>
      <c r="B131" s="2" t="s">
        <v>317</v>
      </c>
      <c r="C131" s="2" t="s">
        <v>318</v>
      </c>
      <c r="D131" s="2">
        <v>31450</v>
      </c>
      <c r="E131" s="2">
        <f t="shared" si="18"/>
        <v>29877.5</v>
      </c>
      <c r="F131" s="2">
        <f t="shared" si="19"/>
        <v>28619.5</v>
      </c>
      <c r="G131" s="2">
        <f t="shared" si="20"/>
        <v>27990.5</v>
      </c>
      <c r="H131" s="9"/>
      <c r="I131" s="9"/>
      <c r="J131" s="9"/>
    </row>
    <row r="132" spans="1:10" ht="18" customHeight="1">
      <c r="A132">
        <v>131</v>
      </c>
      <c r="B132" s="2" t="s">
        <v>320</v>
      </c>
      <c r="C132" s="2" t="s">
        <v>318</v>
      </c>
      <c r="D132" s="2">
        <v>39900</v>
      </c>
      <c r="E132" s="2">
        <f t="shared" si="18"/>
        <v>37905</v>
      </c>
      <c r="F132" s="2">
        <f t="shared" si="19"/>
        <v>36309</v>
      </c>
      <c r="G132" s="2">
        <f t="shared" si="20"/>
        <v>35511</v>
      </c>
      <c r="H132" s="9"/>
      <c r="I132" s="9"/>
      <c r="J132" s="9"/>
    </row>
    <row r="133" spans="1:10" ht="18" customHeight="1">
      <c r="A133">
        <v>132</v>
      </c>
      <c r="B133" s="2" t="s">
        <v>321</v>
      </c>
      <c r="C133" s="2" t="s">
        <v>318</v>
      </c>
      <c r="D133" s="2">
        <v>17500</v>
      </c>
      <c r="E133" s="2">
        <f t="shared" si="18"/>
        <v>16625</v>
      </c>
      <c r="F133" s="2">
        <f t="shared" si="19"/>
        <v>15925</v>
      </c>
      <c r="G133" s="2">
        <f t="shared" si="20"/>
        <v>15575</v>
      </c>
      <c r="H133" s="9"/>
      <c r="I133" s="9"/>
      <c r="J133" s="9"/>
    </row>
    <row r="134" spans="1:10" ht="18" customHeight="1">
      <c r="A134">
        <v>133</v>
      </c>
      <c r="B134" s="5" t="s">
        <v>572</v>
      </c>
      <c r="C134" s="2" t="s">
        <v>318</v>
      </c>
      <c r="D134" s="2">
        <v>25300</v>
      </c>
      <c r="E134" s="2">
        <f t="shared" si="18"/>
        <v>24035</v>
      </c>
      <c r="F134" s="2">
        <f t="shared" si="19"/>
        <v>23023</v>
      </c>
      <c r="G134" s="2">
        <f t="shared" si="20"/>
        <v>22517</v>
      </c>
      <c r="H134" s="9"/>
      <c r="I134" s="9"/>
      <c r="J134" s="9"/>
    </row>
    <row r="135" spans="1:10" ht="18" customHeight="1">
      <c r="A135">
        <v>134</v>
      </c>
      <c r="B135" s="2" t="s">
        <v>573</v>
      </c>
      <c r="C135" s="2" t="s">
        <v>318</v>
      </c>
      <c r="D135" s="2">
        <v>43600</v>
      </c>
      <c r="E135" s="2">
        <f t="shared" si="18"/>
        <v>41420</v>
      </c>
      <c r="F135" s="2">
        <f t="shared" si="19"/>
        <v>39676</v>
      </c>
      <c r="G135" s="2">
        <f t="shared" si="20"/>
        <v>38804</v>
      </c>
      <c r="H135" s="9"/>
      <c r="I135" s="9"/>
      <c r="J135" s="9"/>
    </row>
    <row r="136" spans="1:10" ht="29.25" customHeight="1">
      <c r="A136">
        <v>135</v>
      </c>
      <c r="B136" s="2" t="s">
        <v>322</v>
      </c>
      <c r="C136" s="2" t="s">
        <v>318</v>
      </c>
      <c r="D136" s="2">
        <v>230000</v>
      </c>
      <c r="E136" s="2">
        <v>230000</v>
      </c>
      <c r="F136" s="2">
        <v>230000</v>
      </c>
      <c r="G136" s="2">
        <v>230000</v>
      </c>
      <c r="H136" s="9"/>
      <c r="I136" s="9"/>
      <c r="J136" s="9"/>
    </row>
    <row r="137" spans="1:10" ht="18" customHeight="1">
      <c r="A137">
        <v>136</v>
      </c>
      <c r="B137" s="2" t="s">
        <v>323</v>
      </c>
      <c r="C137" s="2" t="s">
        <v>318</v>
      </c>
      <c r="D137" s="2">
        <v>81800</v>
      </c>
      <c r="E137" s="2">
        <f>D137*0.95</f>
        <v>77710</v>
      </c>
      <c r="F137" s="2">
        <f>D137*0.91</f>
        <v>74438</v>
      </c>
      <c r="G137" s="2">
        <f>D137*0.89</f>
        <v>72802</v>
      </c>
      <c r="H137" s="9"/>
      <c r="I137" s="9"/>
      <c r="J137" s="9"/>
    </row>
    <row r="138" spans="1:10" ht="18" customHeight="1">
      <c r="A138">
        <v>137</v>
      </c>
      <c r="B138" s="2" t="s">
        <v>324</v>
      </c>
      <c r="C138" s="2" t="s">
        <v>318</v>
      </c>
      <c r="D138" s="2">
        <v>88200</v>
      </c>
      <c r="E138" s="2">
        <f aca="true" t="shared" si="21" ref="E138:E143">D138*0.95</f>
        <v>83790</v>
      </c>
      <c r="F138" s="2">
        <f aca="true" t="shared" si="22" ref="F138:F143">D138*0.91</f>
        <v>80262</v>
      </c>
      <c r="G138" s="2">
        <f aca="true" t="shared" si="23" ref="G138:G143">D138*0.89</f>
        <v>78498</v>
      </c>
      <c r="H138" s="9"/>
      <c r="I138" s="9"/>
      <c r="J138" s="9"/>
    </row>
    <row r="139" spans="1:10" ht="18" customHeight="1">
      <c r="A139">
        <v>138</v>
      </c>
      <c r="B139" s="2" t="s">
        <v>325</v>
      </c>
      <c r="C139" s="2" t="s">
        <v>318</v>
      </c>
      <c r="D139" s="2">
        <v>112700</v>
      </c>
      <c r="E139" s="2">
        <f t="shared" si="21"/>
        <v>107065</v>
      </c>
      <c r="F139" s="2">
        <f t="shared" si="22"/>
        <v>102557</v>
      </c>
      <c r="G139" s="2">
        <f t="shared" si="23"/>
        <v>100303</v>
      </c>
      <c r="H139" s="9"/>
      <c r="I139" s="9"/>
      <c r="J139" s="9"/>
    </row>
    <row r="140" spans="1:10" ht="18" customHeight="1">
      <c r="A140">
        <v>139</v>
      </c>
      <c r="B140" s="2" t="s">
        <v>326</v>
      </c>
      <c r="C140" s="2" t="s">
        <v>318</v>
      </c>
      <c r="D140" s="2">
        <v>102400</v>
      </c>
      <c r="E140" s="2">
        <f t="shared" si="21"/>
        <v>97280</v>
      </c>
      <c r="F140" s="2">
        <f t="shared" si="22"/>
        <v>93184</v>
      </c>
      <c r="G140" s="2">
        <f t="shared" si="23"/>
        <v>91136</v>
      </c>
      <c r="H140" s="9"/>
      <c r="I140" s="9"/>
      <c r="J140" s="9"/>
    </row>
    <row r="141" spans="1:10" ht="18" customHeight="1">
      <c r="A141">
        <v>140</v>
      </c>
      <c r="B141" s="2" t="s">
        <v>327</v>
      </c>
      <c r="C141" s="2" t="s">
        <v>318</v>
      </c>
      <c r="D141" s="2">
        <v>151800</v>
      </c>
      <c r="E141" s="2">
        <f t="shared" si="21"/>
        <v>144210</v>
      </c>
      <c r="F141" s="2">
        <f t="shared" si="22"/>
        <v>138138</v>
      </c>
      <c r="G141" s="2">
        <f t="shared" si="23"/>
        <v>135102</v>
      </c>
      <c r="H141" s="9"/>
      <c r="I141" s="9"/>
      <c r="J141" s="9"/>
    </row>
    <row r="142" spans="1:10" ht="18" customHeight="1">
      <c r="A142">
        <v>141</v>
      </c>
      <c r="B142" s="2" t="s">
        <v>328</v>
      </c>
      <c r="C142" s="2" t="s">
        <v>318</v>
      </c>
      <c r="D142" s="2">
        <v>197300</v>
      </c>
      <c r="E142" s="2">
        <f t="shared" si="21"/>
        <v>187435</v>
      </c>
      <c r="F142" s="2">
        <f t="shared" si="22"/>
        <v>179543</v>
      </c>
      <c r="G142" s="2">
        <f t="shared" si="23"/>
        <v>175597</v>
      </c>
      <c r="H142" s="9"/>
      <c r="I142" s="9"/>
      <c r="J142" s="9"/>
    </row>
    <row r="143" spans="1:10" ht="18" customHeight="1">
      <c r="A143">
        <v>142</v>
      </c>
      <c r="B143" s="2" t="s">
        <v>329</v>
      </c>
      <c r="C143" s="2" t="s">
        <v>318</v>
      </c>
      <c r="D143" s="2">
        <v>74400</v>
      </c>
      <c r="E143" s="2">
        <f t="shared" si="21"/>
        <v>70680</v>
      </c>
      <c r="F143" s="2">
        <f t="shared" si="22"/>
        <v>67704</v>
      </c>
      <c r="G143" s="2">
        <f t="shared" si="23"/>
        <v>66216</v>
      </c>
      <c r="H143" s="9"/>
      <c r="I143" s="9"/>
      <c r="J143" s="9"/>
    </row>
    <row r="144" spans="1:10" ht="18" customHeight="1">
      <c r="A144">
        <v>143</v>
      </c>
      <c r="B144" s="2" t="s">
        <v>330</v>
      </c>
      <c r="C144" s="2" t="s">
        <v>318</v>
      </c>
      <c r="D144" s="2">
        <v>88300</v>
      </c>
      <c r="E144" s="2">
        <f>D144*0.95</f>
        <v>83885</v>
      </c>
      <c r="F144" s="2">
        <f>D144*0.91</f>
        <v>80353</v>
      </c>
      <c r="G144" s="2">
        <f>D144*0.89</f>
        <v>78587</v>
      </c>
      <c r="H144" s="9"/>
      <c r="I144" s="9"/>
      <c r="J144" s="9"/>
    </row>
    <row r="145" spans="1:10" ht="18" customHeight="1">
      <c r="A145">
        <v>144</v>
      </c>
      <c r="B145" s="3" t="s">
        <v>0</v>
      </c>
      <c r="C145" s="3" t="s">
        <v>1</v>
      </c>
      <c r="D145" s="3">
        <v>5050</v>
      </c>
      <c r="E145" s="3">
        <f aca="true" t="shared" si="24" ref="E145:E151">D145*0.9</f>
        <v>4545</v>
      </c>
      <c r="F145" s="3">
        <f aca="true" t="shared" si="25" ref="F145:F150">D145*0.82</f>
        <v>4141</v>
      </c>
      <c r="G145" s="3">
        <f aca="true" t="shared" si="26" ref="G145:G150">D145*0.8</f>
        <v>4040</v>
      </c>
      <c r="H145" s="9"/>
      <c r="I145" s="9"/>
      <c r="J145" s="9"/>
    </row>
    <row r="146" spans="1:10" ht="18" customHeight="1">
      <c r="A146">
        <v>145</v>
      </c>
      <c r="B146" s="3" t="s">
        <v>2</v>
      </c>
      <c r="C146" s="3" t="s">
        <v>1</v>
      </c>
      <c r="D146" s="3">
        <v>4350</v>
      </c>
      <c r="E146" s="3">
        <f t="shared" si="24"/>
        <v>3915</v>
      </c>
      <c r="F146" s="3">
        <f t="shared" si="25"/>
        <v>3567</v>
      </c>
      <c r="G146" s="3">
        <f t="shared" si="26"/>
        <v>3480</v>
      </c>
      <c r="H146" s="9"/>
      <c r="I146" s="9"/>
      <c r="J146" s="9"/>
    </row>
    <row r="147" spans="1:10" ht="18" customHeight="1">
      <c r="A147">
        <v>146</v>
      </c>
      <c r="B147" s="3" t="s">
        <v>3</v>
      </c>
      <c r="C147" s="3" t="s">
        <v>1</v>
      </c>
      <c r="D147" s="3">
        <v>4400</v>
      </c>
      <c r="E147" s="3">
        <f t="shared" si="24"/>
        <v>3960</v>
      </c>
      <c r="F147" s="3">
        <f t="shared" si="25"/>
        <v>3608</v>
      </c>
      <c r="G147" s="3">
        <f t="shared" si="26"/>
        <v>3520</v>
      </c>
      <c r="H147" s="9"/>
      <c r="I147" s="9"/>
      <c r="J147" s="9"/>
    </row>
    <row r="148" spans="1:10" ht="18" customHeight="1">
      <c r="A148">
        <v>147</v>
      </c>
      <c r="B148" s="3" t="s">
        <v>4</v>
      </c>
      <c r="C148" s="3" t="s">
        <v>1</v>
      </c>
      <c r="D148" s="3">
        <v>5400</v>
      </c>
      <c r="E148" s="3">
        <f t="shared" si="24"/>
        <v>4860</v>
      </c>
      <c r="F148" s="3">
        <f t="shared" si="25"/>
        <v>4428</v>
      </c>
      <c r="G148" s="3">
        <f t="shared" si="26"/>
        <v>4320</v>
      </c>
      <c r="H148" s="9"/>
      <c r="I148" s="9"/>
      <c r="J148" s="9"/>
    </row>
    <row r="149" spans="1:10" ht="18" customHeight="1">
      <c r="A149">
        <v>148</v>
      </c>
      <c r="B149" s="3" t="s">
        <v>5</v>
      </c>
      <c r="C149" s="3" t="s">
        <v>1</v>
      </c>
      <c r="D149" s="3">
        <v>3700</v>
      </c>
      <c r="E149" s="3">
        <f t="shared" si="24"/>
        <v>3330</v>
      </c>
      <c r="F149" s="3">
        <f t="shared" si="25"/>
        <v>3034</v>
      </c>
      <c r="G149" s="3">
        <f t="shared" si="26"/>
        <v>2960</v>
      </c>
      <c r="H149" s="9"/>
      <c r="I149" s="9"/>
      <c r="J149" s="9"/>
    </row>
    <row r="150" spans="1:10" ht="18" customHeight="1">
      <c r="A150">
        <v>149</v>
      </c>
      <c r="B150" s="3" t="s">
        <v>6</v>
      </c>
      <c r="C150" s="3" t="s">
        <v>1</v>
      </c>
      <c r="D150" s="3">
        <v>3300</v>
      </c>
      <c r="E150" s="3">
        <f t="shared" si="24"/>
        <v>2970</v>
      </c>
      <c r="F150" s="3">
        <f t="shared" si="25"/>
        <v>2706</v>
      </c>
      <c r="G150" s="3">
        <f t="shared" si="26"/>
        <v>2640</v>
      </c>
      <c r="H150" s="9"/>
      <c r="I150" s="9"/>
      <c r="J150" s="9"/>
    </row>
    <row r="151" spans="1:10" ht="18" customHeight="1">
      <c r="A151">
        <v>150</v>
      </c>
      <c r="B151" s="3" t="s">
        <v>221</v>
      </c>
      <c r="C151" s="3" t="s">
        <v>1</v>
      </c>
      <c r="D151" s="3">
        <v>2250</v>
      </c>
      <c r="E151" s="3">
        <f t="shared" si="24"/>
        <v>2025</v>
      </c>
      <c r="F151" s="3">
        <f>D151*0.86</f>
        <v>1935</v>
      </c>
      <c r="G151" s="3">
        <f>D151*0.85</f>
        <v>1912.5</v>
      </c>
      <c r="H151" s="9"/>
      <c r="I151" s="9"/>
      <c r="J151" s="9"/>
    </row>
    <row r="152" spans="1:10" ht="18" customHeight="1">
      <c r="A152">
        <v>151</v>
      </c>
      <c r="B152" s="3" t="s">
        <v>60</v>
      </c>
      <c r="C152" s="3" t="s">
        <v>56</v>
      </c>
      <c r="D152" s="3">
        <v>3100</v>
      </c>
      <c r="E152" s="3">
        <f>D152*0.9</f>
        <v>2790</v>
      </c>
      <c r="F152" s="3">
        <f>D152*0.86</f>
        <v>2666</v>
      </c>
      <c r="G152" s="3">
        <f>D152*0.84</f>
        <v>2604</v>
      </c>
      <c r="H152" s="9"/>
      <c r="I152" s="9"/>
      <c r="J152" s="9"/>
    </row>
    <row r="153" spans="1:10" ht="18" customHeight="1">
      <c r="A153">
        <v>152</v>
      </c>
      <c r="B153" s="3" t="s">
        <v>408</v>
      </c>
      <c r="C153" s="3" t="s">
        <v>56</v>
      </c>
      <c r="D153" s="3">
        <v>2700</v>
      </c>
      <c r="E153" s="3">
        <f aca="true" t="shared" si="27" ref="E153:E175">D153*0.9</f>
        <v>2430</v>
      </c>
      <c r="F153" s="3">
        <f aca="true" t="shared" si="28" ref="F153:F174">D153*0.86</f>
        <v>2322</v>
      </c>
      <c r="G153" s="3">
        <f aca="true" t="shared" si="29" ref="G153:G174">D153*0.84</f>
        <v>2268</v>
      </c>
      <c r="H153" s="9"/>
      <c r="I153" s="9"/>
      <c r="J153" s="9"/>
    </row>
    <row r="154" spans="1:10" ht="18" customHeight="1">
      <c r="A154">
        <v>153</v>
      </c>
      <c r="B154" s="3" t="s">
        <v>63</v>
      </c>
      <c r="C154" s="3" t="s">
        <v>56</v>
      </c>
      <c r="D154" s="3">
        <v>3550</v>
      </c>
      <c r="E154" s="3">
        <f t="shared" si="27"/>
        <v>3195</v>
      </c>
      <c r="F154" s="3">
        <f t="shared" si="28"/>
        <v>3053</v>
      </c>
      <c r="G154" s="3">
        <f t="shared" si="29"/>
        <v>2982</v>
      </c>
      <c r="H154" s="9"/>
      <c r="I154" s="9"/>
      <c r="J154" s="9"/>
    </row>
    <row r="155" spans="1:10" ht="18" customHeight="1">
      <c r="A155">
        <v>154</v>
      </c>
      <c r="B155" s="3" t="s">
        <v>252</v>
      </c>
      <c r="C155" s="3" t="s">
        <v>56</v>
      </c>
      <c r="D155" s="3">
        <v>4000</v>
      </c>
      <c r="E155" s="3">
        <f t="shared" si="27"/>
        <v>3600</v>
      </c>
      <c r="F155" s="3">
        <f t="shared" si="28"/>
        <v>3440</v>
      </c>
      <c r="G155" s="3">
        <f t="shared" si="29"/>
        <v>3360</v>
      </c>
      <c r="H155" s="9"/>
      <c r="I155" s="9"/>
      <c r="J155" s="9"/>
    </row>
    <row r="156" spans="1:10" ht="18" customHeight="1">
      <c r="A156">
        <v>155</v>
      </c>
      <c r="B156" s="3" t="s">
        <v>61</v>
      </c>
      <c r="C156" s="3" t="s">
        <v>56</v>
      </c>
      <c r="D156" s="3">
        <v>3550</v>
      </c>
      <c r="E156" s="3">
        <f t="shared" si="27"/>
        <v>3195</v>
      </c>
      <c r="F156" s="3">
        <f t="shared" si="28"/>
        <v>3053</v>
      </c>
      <c r="G156" s="3">
        <f t="shared" si="29"/>
        <v>2982</v>
      </c>
      <c r="H156" s="9"/>
      <c r="I156" s="9"/>
      <c r="J156" s="9"/>
    </row>
    <row r="157" spans="1:10" ht="18" customHeight="1">
      <c r="A157">
        <v>156</v>
      </c>
      <c r="B157" s="3" t="s">
        <v>57</v>
      </c>
      <c r="C157" s="3" t="s">
        <v>56</v>
      </c>
      <c r="D157" s="3">
        <v>3850</v>
      </c>
      <c r="E157" s="3">
        <f t="shared" si="27"/>
        <v>3465</v>
      </c>
      <c r="F157" s="3">
        <f t="shared" si="28"/>
        <v>3311</v>
      </c>
      <c r="G157" s="3">
        <f t="shared" si="29"/>
        <v>3234</v>
      </c>
      <c r="H157" s="9"/>
      <c r="I157" s="9"/>
      <c r="J157" s="9"/>
    </row>
    <row r="158" spans="1:10" ht="18" customHeight="1">
      <c r="A158">
        <v>157</v>
      </c>
      <c r="B158" s="3" t="s">
        <v>409</v>
      </c>
      <c r="C158" s="3" t="s">
        <v>56</v>
      </c>
      <c r="D158" s="3">
        <v>3000</v>
      </c>
      <c r="E158" s="3">
        <f t="shared" si="27"/>
        <v>2700</v>
      </c>
      <c r="F158" s="3">
        <f t="shared" si="28"/>
        <v>2580</v>
      </c>
      <c r="G158" s="3">
        <f t="shared" si="29"/>
        <v>2520</v>
      </c>
      <c r="H158" s="9"/>
      <c r="I158" s="9"/>
      <c r="J158" s="9"/>
    </row>
    <row r="159" spans="1:10" ht="18" customHeight="1">
      <c r="A159">
        <v>158</v>
      </c>
      <c r="B159" s="3" t="s">
        <v>73</v>
      </c>
      <c r="C159" s="3" t="s">
        <v>56</v>
      </c>
      <c r="D159" s="3">
        <v>3450</v>
      </c>
      <c r="E159" s="3">
        <v>3450</v>
      </c>
      <c r="F159" s="3">
        <v>3450</v>
      </c>
      <c r="G159" s="3">
        <v>3450</v>
      </c>
      <c r="H159" s="9"/>
      <c r="I159" s="9"/>
      <c r="J159" s="9"/>
    </row>
    <row r="160" spans="1:10" ht="18" customHeight="1">
      <c r="A160">
        <v>159</v>
      </c>
      <c r="B160" s="3" t="s">
        <v>58</v>
      </c>
      <c r="C160" s="3" t="s">
        <v>56</v>
      </c>
      <c r="D160" s="3">
        <v>4300</v>
      </c>
      <c r="E160" s="3">
        <f t="shared" si="27"/>
        <v>3870</v>
      </c>
      <c r="F160" s="3">
        <f t="shared" si="28"/>
        <v>3698</v>
      </c>
      <c r="G160" s="3">
        <f t="shared" si="29"/>
        <v>3612</v>
      </c>
      <c r="H160" s="9"/>
      <c r="I160" s="9"/>
      <c r="J160" s="9"/>
    </row>
    <row r="161" spans="1:10" ht="18" customHeight="1">
      <c r="A161">
        <v>160</v>
      </c>
      <c r="B161" s="3" t="s">
        <v>64</v>
      </c>
      <c r="C161" s="3" t="s">
        <v>56</v>
      </c>
      <c r="D161" s="3">
        <v>3900</v>
      </c>
      <c r="E161" s="3">
        <f t="shared" si="27"/>
        <v>3510</v>
      </c>
      <c r="F161" s="3">
        <f t="shared" si="28"/>
        <v>3354</v>
      </c>
      <c r="G161" s="3">
        <f t="shared" si="29"/>
        <v>3276</v>
      </c>
      <c r="H161" s="9"/>
      <c r="I161" s="9"/>
      <c r="J161" s="9"/>
    </row>
    <row r="162" spans="1:10" ht="18" customHeight="1">
      <c r="A162">
        <v>161</v>
      </c>
      <c r="B162" s="3" t="s">
        <v>410</v>
      </c>
      <c r="C162" s="3" t="s">
        <v>56</v>
      </c>
      <c r="D162" s="3">
        <v>4720</v>
      </c>
      <c r="E162" s="3">
        <f t="shared" si="27"/>
        <v>4248</v>
      </c>
      <c r="F162" s="3">
        <f t="shared" si="28"/>
        <v>4059.2</v>
      </c>
      <c r="G162" s="3">
        <f t="shared" si="29"/>
        <v>3964.7999999999997</v>
      </c>
      <c r="H162" s="9"/>
      <c r="I162" s="9"/>
      <c r="J162" s="9"/>
    </row>
    <row r="163" spans="1:10" ht="18" customHeight="1">
      <c r="A163">
        <v>162</v>
      </c>
      <c r="B163" s="3" t="s">
        <v>62</v>
      </c>
      <c r="C163" s="3" t="s">
        <v>56</v>
      </c>
      <c r="D163" s="3">
        <v>4400</v>
      </c>
      <c r="E163" s="3">
        <f t="shared" si="27"/>
        <v>3960</v>
      </c>
      <c r="F163" s="3">
        <f t="shared" si="28"/>
        <v>3784</v>
      </c>
      <c r="G163" s="3">
        <f t="shared" si="29"/>
        <v>3696</v>
      </c>
      <c r="H163" s="9"/>
      <c r="I163" s="9"/>
      <c r="J163" s="9"/>
    </row>
    <row r="164" spans="1:10" ht="18" customHeight="1">
      <c r="A164">
        <v>163</v>
      </c>
      <c r="B164" s="3" t="s">
        <v>65</v>
      </c>
      <c r="C164" s="3" t="s">
        <v>56</v>
      </c>
      <c r="D164" s="3">
        <v>4900</v>
      </c>
      <c r="E164" s="3">
        <f t="shared" si="27"/>
        <v>4410</v>
      </c>
      <c r="F164" s="3">
        <f t="shared" si="28"/>
        <v>4214</v>
      </c>
      <c r="G164" s="3">
        <f t="shared" si="29"/>
        <v>4116</v>
      </c>
      <c r="H164" s="9"/>
      <c r="I164" s="9"/>
      <c r="J164" s="9"/>
    </row>
    <row r="165" spans="1:10" ht="18" customHeight="1">
      <c r="A165">
        <v>164</v>
      </c>
      <c r="B165" s="3" t="s">
        <v>59</v>
      </c>
      <c r="C165" s="3" t="s">
        <v>56</v>
      </c>
      <c r="D165" s="3">
        <v>5350</v>
      </c>
      <c r="E165" s="3">
        <f t="shared" si="27"/>
        <v>4815</v>
      </c>
      <c r="F165" s="3">
        <f t="shared" si="28"/>
        <v>4601</v>
      </c>
      <c r="G165" s="3">
        <f t="shared" si="29"/>
        <v>4494</v>
      </c>
      <c r="H165" s="9"/>
      <c r="I165" s="9"/>
      <c r="J165" s="9"/>
    </row>
    <row r="166" spans="1:10" ht="18" customHeight="1">
      <c r="A166">
        <v>165</v>
      </c>
      <c r="B166" s="3" t="s">
        <v>332</v>
      </c>
      <c r="C166" s="3" t="s">
        <v>56</v>
      </c>
      <c r="D166" s="3">
        <v>7000</v>
      </c>
      <c r="E166" s="3">
        <f t="shared" si="27"/>
        <v>6300</v>
      </c>
      <c r="F166" s="3">
        <f t="shared" si="28"/>
        <v>6020</v>
      </c>
      <c r="G166" s="3">
        <f t="shared" si="29"/>
        <v>5880</v>
      </c>
      <c r="H166" s="9"/>
      <c r="I166" s="9"/>
      <c r="J166" s="9"/>
    </row>
    <row r="167" spans="1:10" ht="18" customHeight="1">
      <c r="A167">
        <v>166</v>
      </c>
      <c r="B167" s="3" t="s">
        <v>411</v>
      </c>
      <c r="C167" s="3" t="s">
        <v>56</v>
      </c>
      <c r="D167" s="3">
        <v>6250</v>
      </c>
      <c r="E167" s="3">
        <f t="shared" si="27"/>
        <v>5625</v>
      </c>
      <c r="F167" s="3">
        <f t="shared" si="28"/>
        <v>5375</v>
      </c>
      <c r="G167" s="3">
        <f t="shared" si="29"/>
        <v>5250</v>
      </c>
      <c r="H167" s="9"/>
      <c r="I167" s="9"/>
      <c r="J167" s="9"/>
    </row>
    <row r="168" spans="1:10" ht="18" customHeight="1">
      <c r="A168">
        <v>167</v>
      </c>
      <c r="B168" s="3" t="s">
        <v>183</v>
      </c>
      <c r="C168" s="3" t="s">
        <v>56</v>
      </c>
      <c r="D168" s="3">
        <v>4150</v>
      </c>
      <c r="E168" s="3">
        <f t="shared" si="27"/>
        <v>3735</v>
      </c>
      <c r="F168" s="3">
        <f t="shared" si="28"/>
        <v>3569</v>
      </c>
      <c r="G168" s="3">
        <f t="shared" si="29"/>
        <v>3486</v>
      </c>
      <c r="H168" s="9"/>
      <c r="I168" s="9"/>
      <c r="J168" s="9"/>
    </row>
    <row r="169" spans="1:10" ht="18" customHeight="1">
      <c r="A169">
        <v>168</v>
      </c>
      <c r="B169" s="3" t="s">
        <v>184</v>
      </c>
      <c r="C169" s="3" t="s">
        <v>56</v>
      </c>
      <c r="D169" s="3">
        <v>3700</v>
      </c>
      <c r="E169" s="3">
        <f t="shared" si="27"/>
        <v>3330</v>
      </c>
      <c r="F169" s="3">
        <f t="shared" si="28"/>
        <v>3182</v>
      </c>
      <c r="G169" s="3">
        <f t="shared" si="29"/>
        <v>3108</v>
      </c>
      <c r="H169" s="9"/>
      <c r="I169" s="9"/>
      <c r="J169" s="9"/>
    </row>
    <row r="170" spans="1:10" ht="18" customHeight="1">
      <c r="A170">
        <v>169</v>
      </c>
      <c r="B170" s="3" t="s">
        <v>185</v>
      </c>
      <c r="C170" s="3" t="s">
        <v>56</v>
      </c>
      <c r="D170" s="3">
        <v>4150</v>
      </c>
      <c r="E170" s="3">
        <f t="shared" si="27"/>
        <v>3735</v>
      </c>
      <c r="F170" s="3">
        <f t="shared" si="28"/>
        <v>3569</v>
      </c>
      <c r="G170" s="3">
        <f t="shared" si="29"/>
        <v>3486</v>
      </c>
      <c r="H170" s="9"/>
      <c r="I170" s="9"/>
      <c r="J170" s="9"/>
    </row>
    <row r="171" spans="1:10" ht="18" customHeight="1">
      <c r="A171">
        <v>170</v>
      </c>
      <c r="B171" s="3" t="s">
        <v>186</v>
      </c>
      <c r="C171" s="3" t="s">
        <v>56</v>
      </c>
      <c r="D171" s="3">
        <v>4600</v>
      </c>
      <c r="E171" s="3">
        <f t="shared" si="27"/>
        <v>4140</v>
      </c>
      <c r="F171" s="3">
        <f t="shared" si="28"/>
        <v>3956</v>
      </c>
      <c r="G171" s="3">
        <f t="shared" si="29"/>
        <v>3864</v>
      </c>
      <c r="H171" s="9"/>
      <c r="I171" s="9"/>
      <c r="J171" s="9"/>
    </row>
    <row r="172" spans="1:10" ht="18" customHeight="1">
      <c r="A172">
        <v>171</v>
      </c>
      <c r="B172" s="3" t="s">
        <v>331</v>
      </c>
      <c r="C172" s="3" t="s">
        <v>56</v>
      </c>
      <c r="D172" s="3">
        <v>6300</v>
      </c>
      <c r="E172" s="3">
        <f t="shared" si="27"/>
        <v>5670</v>
      </c>
      <c r="F172" s="3">
        <f t="shared" si="28"/>
        <v>5418</v>
      </c>
      <c r="G172" s="3">
        <f t="shared" si="29"/>
        <v>5292</v>
      </c>
      <c r="H172" s="9"/>
      <c r="I172" s="9"/>
      <c r="J172" s="9"/>
    </row>
    <row r="173" spans="1:10" ht="18" customHeight="1">
      <c r="A173">
        <v>172</v>
      </c>
      <c r="B173" s="3" t="s">
        <v>253</v>
      </c>
      <c r="C173" s="3" t="s">
        <v>56</v>
      </c>
      <c r="D173" s="3">
        <v>4000</v>
      </c>
      <c r="E173" s="3">
        <f t="shared" si="27"/>
        <v>3600</v>
      </c>
      <c r="F173" s="3">
        <f t="shared" si="28"/>
        <v>3440</v>
      </c>
      <c r="G173" s="3">
        <f t="shared" si="29"/>
        <v>3360</v>
      </c>
      <c r="H173" s="9"/>
      <c r="I173" s="9"/>
      <c r="J173" s="9"/>
    </row>
    <row r="174" spans="1:10" ht="18" customHeight="1">
      <c r="A174">
        <v>173</v>
      </c>
      <c r="B174" s="3" t="s">
        <v>251</v>
      </c>
      <c r="C174" s="3" t="s">
        <v>56</v>
      </c>
      <c r="D174" s="3">
        <v>4500</v>
      </c>
      <c r="E174" s="3">
        <f t="shared" si="27"/>
        <v>4050</v>
      </c>
      <c r="F174" s="3">
        <f t="shared" si="28"/>
        <v>3870</v>
      </c>
      <c r="G174" s="3">
        <f t="shared" si="29"/>
        <v>3780</v>
      </c>
      <c r="H174" s="9"/>
      <c r="I174" s="9"/>
      <c r="J174" s="9"/>
    </row>
    <row r="175" spans="1:10" ht="18" customHeight="1">
      <c r="A175">
        <v>174</v>
      </c>
      <c r="B175" s="26" t="s">
        <v>407</v>
      </c>
      <c r="C175" s="3" t="s">
        <v>56</v>
      </c>
      <c r="D175" s="3">
        <v>5550</v>
      </c>
      <c r="E175" s="3">
        <f t="shared" si="27"/>
        <v>4995</v>
      </c>
      <c r="F175" s="3">
        <f>D175*0.86</f>
        <v>4773</v>
      </c>
      <c r="G175" s="3">
        <f>D175*0.84</f>
        <v>4662</v>
      </c>
      <c r="H175" s="9"/>
      <c r="I175" s="9"/>
      <c r="J175" s="9"/>
    </row>
    <row r="176" spans="1:10" ht="32.25" customHeight="1">
      <c r="A176">
        <v>175</v>
      </c>
      <c r="B176" s="26" t="s">
        <v>379</v>
      </c>
      <c r="C176" s="3" t="s">
        <v>56</v>
      </c>
      <c r="D176" s="3">
        <v>22000</v>
      </c>
      <c r="E176" s="3">
        <v>21300</v>
      </c>
      <c r="F176" s="3">
        <v>20000</v>
      </c>
      <c r="G176" s="3">
        <v>19500</v>
      </c>
      <c r="H176" s="9"/>
      <c r="I176" s="9"/>
      <c r="J176" s="9"/>
    </row>
    <row r="177" spans="1:10" ht="25.5" customHeight="1">
      <c r="A177">
        <v>176</v>
      </c>
      <c r="B177" s="26" t="s">
        <v>553</v>
      </c>
      <c r="C177" s="3" t="s">
        <v>552</v>
      </c>
      <c r="D177" s="3">
        <v>5500</v>
      </c>
      <c r="E177" s="3">
        <v>5350</v>
      </c>
      <c r="F177" s="3">
        <v>5200</v>
      </c>
      <c r="G177" s="3">
        <v>5000</v>
      </c>
      <c r="H177" s="9"/>
      <c r="I177" s="9"/>
      <c r="J177" s="9"/>
    </row>
    <row r="178" spans="1:10" ht="21.75" customHeight="1">
      <c r="A178">
        <v>177</v>
      </c>
      <c r="B178" s="26" t="s">
        <v>554</v>
      </c>
      <c r="C178" s="3" t="s">
        <v>552</v>
      </c>
      <c r="D178" s="3">
        <v>7900</v>
      </c>
      <c r="E178" s="3">
        <v>7700</v>
      </c>
      <c r="F178" s="3">
        <v>7500</v>
      </c>
      <c r="G178" s="3">
        <v>7400</v>
      </c>
      <c r="H178" s="9"/>
      <c r="I178" s="9"/>
      <c r="J178" s="9"/>
    </row>
    <row r="179" spans="1:10" ht="19.5" customHeight="1">
      <c r="A179">
        <v>178</v>
      </c>
      <c r="B179" s="26" t="s">
        <v>555</v>
      </c>
      <c r="C179" s="3" t="s">
        <v>552</v>
      </c>
      <c r="D179" s="3">
        <v>10700</v>
      </c>
      <c r="E179" s="3">
        <v>10500</v>
      </c>
      <c r="F179" s="3">
        <v>10300</v>
      </c>
      <c r="G179" s="3">
        <v>10200</v>
      </c>
      <c r="H179" s="9"/>
      <c r="I179" s="9"/>
      <c r="J179" s="9"/>
    </row>
    <row r="180" spans="1:10" ht="29.25" customHeight="1">
      <c r="A180">
        <v>179</v>
      </c>
      <c r="B180" s="26" t="s">
        <v>556</v>
      </c>
      <c r="C180" s="3" t="s">
        <v>552</v>
      </c>
      <c r="D180" s="3">
        <v>12900</v>
      </c>
      <c r="E180" s="3">
        <v>12700</v>
      </c>
      <c r="F180" s="3">
        <v>12500</v>
      </c>
      <c r="G180" s="3">
        <v>12400</v>
      </c>
      <c r="H180" s="9"/>
      <c r="I180" s="9"/>
      <c r="J180" s="9"/>
    </row>
    <row r="181" spans="1:10" ht="29.25" customHeight="1">
      <c r="A181">
        <v>180</v>
      </c>
      <c r="B181" s="26" t="s">
        <v>595</v>
      </c>
      <c r="C181" s="3" t="s">
        <v>557</v>
      </c>
      <c r="D181" s="3">
        <v>37500</v>
      </c>
      <c r="E181" s="3">
        <v>37500</v>
      </c>
      <c r="F181" s="3">
        <v>37500</v>
      </c>
      <c r="G181" s="3">
        <v>37500</v>
      </c>
      <c r="H181" s="9"/>
      <c r="I181" s="9"/>
      <c r="J181" s="9"/>
    </row>
    <row r="182" spans="1:10" ht="29.25" customHeight="1">
      <c r="A182">
        <v>181</v>
      </c>
      <c r="B182" s="26" t="s">
        <v>558</v>
      </c>
      <c r="C182" s="3" t="s">
        <v>557</v>
      </c>
      <c r="D182" s="3">
        <v>57000</v>
      </c>
      <c r="E182" s="3">
        <v>57000</v>
      </c>
      <c r="F182" s="3">
        <v>57000</v>
      </c>
      <c r="G182" s="3">
        <v>57000</v>
      </c>
      <c r="H182" s="9"/>
      <c r="I182" s="9"/>
      <c r="J182" s="9"/>
    </row>
    <row r="183" spans="1:10" ht="29.25" customHeight="1">
      <c r="A183">
        <v>182</v>
      </c>
      <c r="B183" s="26" t="s">
        <v>559</v>
      </c>
      <c r="C183" s="3" t="s">
        <v>557</v>
      </c>
      <c r="D183" s="3">
        <v>95000</v>
      </c>
      <c r="E183" s="3">
        <v>95000</v>
      </c>
      <c r="F183" s="3">
        <v>95000</v>
      </c>
      <c r="G183" s="3">
        <v>95000</v>
      </c>
      <c r="H183" s="9"/>
      <c r="I183" s="9"/>
      <c r="J183" s="9"/>
    </row>
    <row r="184" spans="1:10" ht="29.25" customHeight="1">
      <c r="A184">
        <v>183</v>
      </c>
      <c r="B184" s="26" t="s">
        <v>560</v>
      </c>
      <c r="C184" s="3" t="s">
        <v>557</v>
      </c>
      <c r="D184" s="3">
        <v>59500</v>
      </c>
      <c r="E184" s="3">
        <v>59500</v>
      </c>
      <c r="F184" s="3">
        <v>59500</v>
      </c>
      <c r="G184" s="3">
        <v>59500</v>
      </c>
      <c r="H184" s="9"/>
      <c r="I184" s="9"/>
      <c r="J184" s="9"/>
    </row>
    <row r="185" spans="1:10" ht="29.25" customHeight="1">
      <c r="A185">
        <v>184</v>
      </c>
      <c r="B185" s="26" t="s">
        <v>596</v>
      </c>
      <c r="C185" s="3" t="s">
        <v>557</v>
      </c>
      <c r="D185" s="3">
        <v>73000</v>
      </c>
      <c r="E185" s="3">
        <v>73000</v>
      </c>
      <c r="F185" s="3">
        <v>73000</v>
      </c>
      <c r="G185" s="3">
        <v>73000</v>
      </c>
      <c r="H185" s="9"/>
      <c r="I185" s="9"/>
      <c r="J185" s="9"/>
    </row>
    <row r="186" spans="1:10" ht="29.25" customHeight="1">
      <c r="A186">
        <v>185</v>
      </c>
      <c r="B186" s="26" t="s">
        <v>561</v>
      </c>
      <c r="C186" s="3" t="s">
        <v>557</v>
      </c>
      <c r="D186" s="3">
        <v>89000</v>
      </c>
      <c r="E186" s="3">
        <v>89000</v>
      </c>
      <c r="F186" s="3">
        <v>89000</v>
      </c>
      <c r="G186" s="3">
        <v>89000</v>
      </c>
      <c r="H186" s="9"/>
      <c r="I186" s="9"/>
      <c r="J186" s="9"/>
    </row>
    <row r="187" spans="1:10" ht="18" customHeight="1">
      <c r="A187">
        <v>186</v>
      </c>
      <c r="B187" s="3" t="s">
        <v>333</v>
      </c>
      <c r="C187" s="3" t="s">
        <v>11</v>
      </c>
      <c r="D187" s="3">
        <v>38000</v>
      </c>
      <c r="E187" s="3">
        <f aca="true" t="shared" si="30" ref="E187:E196">D187</f>
        <v>38000</v>
      </c>
      <c r="F187" s="3">
        <f>E187*0.9</f>
        <v>34200</v>
      </c>
      <c r="G187" s="3">
        <f>D187*0.9</f>
        <v>34200</v>
      </c>
      <c r="H187" s="9"/>
      <c r="I187" s="9"/>
      <c r="J187" s="9"/>
    </row>
    <row r="188" spans="1:10" ht="18" customHeight="1">
      <c r="A188">
        <v>187</v>
      </c>
      <c r="B188" s="3" t="s">
        <v>12</v>
      </c>
      <c r="C188" s="3" t="s">
        <v>11</v>
      </c>
      <c r="D188" s="3">
        <v>39900</v>
      </c>
      <c r="E188" s="3">
        <f t="shared" si="30"/>
        <v>39900</v>
      </c>
      <c r="F188" s="3">
        <f>E188*0.9</f>
        <v>35910</v>
      </c>
      <c r="G188" s="3">
        <f>D188*0.8</f>
        <v>31920</v>
      </c>
      <c r="H188" s="9"/>
      <c r="I188" s="9"/>
      <c r="J188" s="9"/>
    </row>
    <row r="189" spans="1:10" ht="18" customHeight="1">
      <c r="A189">
        <v>188</v>
      </c>
      <c r="B189" s="3" t="s">
        <v>13</v>
      </c>
      <c r="C189" s="3" t="s">
        <v>11</v>
      </c>
      <c r="D189" s="3">
        <v>54000</v>
      </c>
      <c r="E189" s="3">
        <f t="shared" si="30"/>
        <v>54000</v>
      </c>
      <c r="F189" s="24">
        <f>E189*0.95</f>
        <v>51300</v>
      </c>
      <c r="G189" s="3">
        <f>D189*0.9</f>
        <v>48600</v>
      </c>
      <c r="H189" s="9"/>
      <c r="I189" s="9"/>
      <c r="J189" s="9"/>
    </row>
    <row r="190" spans="1:10" ht="18" customHeight="1">
      <c r="A190">
        <v>189</v>
      </c>
      <c r="B190" s="3" t="s">
        <v>14</v>
      </c>
      <c r="C190" s="3" t="s">
        <v>11</v>
      </c>
      <c r="D190" s="3">
        <v>90000</v>
      </c>
      <c r="E190" s="3">
        <f t="shared" si="30"/>
        <v>90000</v>
      </c>
      <c r="F190" s="24">
        <f>E190*0.95</f>
        <v>85500</v>
      </c>
      <c r="G190" s="3">
        <f>D190*0.95</f>
        <v>85500</v>
      </c>
      <c r="H190" s="9"/>
      <c r="I190" s="9"/>
      <c r="J190" s="9"/>
    </row>
    <row r="191" spans="1:10" ht="18" customHeight="1">
      <c r="A191">
        <v>190</v>
      </c>
      <c r="B191" s="3" t="s">
        <v>16</v>
      </c>
      <c r="C191" s="3" t="s">
        <v>11</v>
      </c>
      <c r="D191" s="3">
        <v>135000</v>
      </c>
      <c r="E191" s="3">
        <f>D191</f>
        <v>135000</v>
      </c>
      <c r="F191" s="24">
        <f aca="true" t="shared" si="31" ref="F191:F196">E191</f>
        <v>135000</v>
      </c>
      <c r="G191" s="3">
        <f>F191</f>
        <v>135000</v>
      </c>
      <c r="H191" s="9"/>
      <c r="I191" s="9"/>
      <c r="J191" s="9"/>
    </row>
    <row r="192" spans="1:10" ht="18" customHeight="1">
      <c r="A192">
        <v>191</v>
      </c>
      <c r="B192" s="3" t="s">
        <v>334</v>
      </c>
      <c r="C192" s="3" t="s">
        <v>11</v>
      </c>
      <c r="D192" s="3">
        <v>190000</v>
      </c>
      <c r="E192" s="3">
        <f t="shared" si="30"/>
        <v>190000</v>
      </c>
      <c r="F192" s="24">
        <f t="shared" si="31"/>
        <v>190000</v>
      </c>
      <c r="G192" s="3">
        <f>F192</f>
        <v>190000</v>
      </c>
      <c r="H192" s="9"/>
      <c r="I192" s="9"/>
      <c r="J192" s="9"/>
    </row>
    <row r="193" spans="1:10" ht="18" customHeight="1">
      <c r="A193">
        <v>192</v>
      </c>
      <c r="B193" s="3" t="s">
        <v>17</v>
      </c>
      <c r="C193" s="3" t="s">
        <v>11</v>
      </c>
      <c r="D193" s="3">
        <v>171000</v>
      </c>
      <c r="E193" s="3">
        <f t="shared" si="30"/>
        <v>171000</v>
      </c>
      <c r="F193" s="24">
        <f t="shared" si="31"/>
        <v>171000</v>
      </c>
      <c r="G193" s="3">
        <f>F193</f>
        <v>171000</v>
      </c>
      <c r="H193" s="9"/>
      <c r="I193" s="9"/>
      <c r="J193" s="9"/>
    </row>
    <row r="194" spans="1:10" ht="18" customHeight="1">
      <c r="A194">
        <v>193</v>
      </c>
      <c r="B194" s="3" t="s">
        <v>18</v>
      </c>
      <c r="C194" s="3" t="s">
        <v>11</v>
      </c>
      <c r="D194" s="3">
        <v>92000</v>
      </c>
      <c r="E194" s="3">
        <f t="shared" si="30"/>
        <v>92000</v>
      </c>
      <c r="F194" s="24">
        <f>E194*0.95</f>
        <v>87400</v>
      </c>
      <c r="G194" s="3">
        <f>F194*0.95</f>
        <v>83030</v>
      </c>
      <c r="H194" s="9"/>
      <c r="I194" s="9"/>
      <c r="J194" s="9"/>
    </row>
    <row r="195" spans="1:10" ht="18" customHeight="1">
      <c r="A195">
        <v>194</v>
      </c>
      <c r="B195" s="3" t="s">
        <v>20</v>
      </c>
      <c r="C195" s="3" t="s">
        <v>11</v>
      </c>
      <c r="D195" s="3">
        <v>184000</v>
      </c>
      <c r="E195" s="3">
        <f>D195</f>
        <v>184000</v>
      </c>
      <c r="F195" s="3">
        <f t="shared" si="31"/>
        <v>184000</v>
      </c>
      <c r="G195" s="3">
        <f>F195</f>
        <v>184000</v>
      </c>
      <c r="H195" s="9"/>
      <c r="I195" s="9"/>
      <c r="J195" s="9"/>
    </row>
    <row r="196" spans="1:10" ht="18" customHeight="1">
      <c r="A196">
        <v>195</v>
      </c>
      <c r="B196" s="3" t="s">
        <v>21</v>
      </c>
      <c r="C196" s="3" t="s">
        <v>11</v>
      </c>
      <c r="D196" s="3">
        <v>210000</v>
      </c>
      <c r="E196" s="3">
        <f t="shared" si="30"/>
        <v>210000</v>
      </c>
      <c r="F196" s="3">
        <f t="shared" si="31"/>
        <v>210000</v>
      </c>
      <c r="G196" s="3">
        <f>F196</f>
        <v>210000</v>
      </c>
      <c r="H196" s="10"/>
      <c r="I196" s="10"/>
      <c r="J196" s="10"/>
    </row>
    <row r="197" spans="1:10" ht="18" customHeight="1">
      <c r="A197">
        <v>196</v>
      </c>
      <c r="B197" s="3" t="s">
        <v>604</v>
      </c>
      <c r="C197" s="3" t="s">
        <v>47</v>
      </c>
      <c r="D197" s="3">
        <v>6700</v>
      </c>
      <c r="E197" s="3">
        <v>6500</v>
      </c>
      <c r="F197" s="3">
        <v>6300</v>
      </c>
      <c r="G197" s="3">
        <v>6100</v>
      </c>
      <c r="H197" s="10"/>
      <c r="I197" s="10"/>
      <c r="J197" s="10"/>
    </row>
    <row r="198" spans="1:10" ht="18" customHeight="1">
      <c r="A198">
        <v>197</v>
      </c>
      <c r="B198" s="3" t="s">
        <v>605</v>
      </c>
      <c r="C198" s="3" t="s">
        <v>47</v>
      </c>
      <c r="D198" s="3">
        <v>7900</v>
      </c>
      <c r="E198" s="3">
        <v>7700</v>
      </c>
      <c r="F198" s="3">
        <v>7500</v>
      </c>
      <c r="G198" s="3">
        <v>7300</v>
      </c>
      <c r="H198" s="10"/>
      <c r="I198" s="10"/>
      <c r="J198" s="10"/>
    </row>
    <row r="199" spans="1:10" ht="18" customHeight="1">
      <c r="A199">
        <v>198</v>
      </c>
      <c r="B199" s="3" t="s">
        <v>606</v>
      </c>
      <c r="C199" s="3" t="s">
        <v>47</v>
      </c>
      <c r="D199" s="3">
        <v>4355</v>
      </c>
      <c r="E199" s="3">
        <v>4330</v>
      </c>
      <c r="F199" s="3">
        <v>4280</v>
      </c>
      <c r="G199" s="3">
        <v>4220</v>
      </c>
      <c r="H199" s="10"/>
      <c r="I199" s="10"/>
      <c r="J199" s="10"/>
    </row>
    <row r="200" spans="1:10" ht="18" customHeight="1">
      <c r="A200">
        <v>199</v>
      </c>
      <c r="B200" s="3" t="s">
        <v>46</v>
      </c>
      <c r="C200" s="3" t="s">
        <v>47</v>
      </c>
      <c r="D200" s="3">
        <v>8390</v>
      </c>
      <c r="E200" s="3">
        <v>8300</v>
      </c>
      <c r="F200" s="3">
        <v>8036</v>
      </c>
      <c r="G200" s="3">
        <v>8012</v>
      </c>
      <c r="H200" s="27"/>
      <c r="I200" s="10"/>
      <c r="J200" s="10"/>
    </row>
    <row r="201" spans="1:10" ht="18" customHeight="1">
      <c r="A201">
        <v>200</v>
      </c>
      <c r="B201" s="3" t="s">
        <v>48</v>
      </c>
      <c r="C201" s="3" t="s">
        <v>47</v>
      </c>
      <c r="D201" s="3">
        <v>9390</v>
      </c>
      <c r="E201" s="3">
        <v>9335.5</v>
      </c>
      <c r="F201" s="3">
        <v>9038.8</v>
      </c>
      <c r="G201" s="3">
        <v>8950</v>
      </c>
      <c r="H201" s="27"/>
      <c r="I201" s="10"/>
      <c r="J201" s="10"/>
    </row>
    <row r="202" spans="1:10" ht="18" customHeight="1">
      <c r="A202">
        <v>201</v>
      </c>
      <c r="B202" s="3" t="s">
        <v>49</v>
      </c>
      <c r="C202" s="3" t="s">
        <v>47</v>
      </c>
      <c r="D202" s="3">
        <v>11590</v>
      </c>
      <c r="E202" s="3">
        <v>11122</v>
      </c>
      <c r="F202" s="3">
        <v>10769.2</v>
      </c>
      <c r="G202" s="3">
        <v>10742</v>
      </c>
      <c r="H202" s="27">
        <v>11760</v>
      </c>
      <c r="I202" s="10"/>
      <c r="J202" s="10"/>
    </row>
    <row r="203" spans="1:10" ht="18" customHeight="1">
      <c r="A203">
        <v>202</v>
      </c>
      <c r="B203" s="3" t="s">
        <v>50</v>
      </c>
      <c r="C203" s="3" t="s">
        <v>47</v>
      </c>
      <c r="D203" s="3">
        <v>12590</v>
      </c>
      <c r="E203" s="3">
        <v>12590</v>
      </c>
      <c r="F203" s="3">
        <v>12312.8</v>
      </c>
      <c r="G203" s="3">
        <v>11790</v>
      </c>
      <c r="H203" s="27">
        <v>13340</v>
      </c>
      <c r="I203" s="10"/>
      <c r="J203" s="10"/>
    </row>
    <row r="204" spans="1:10" ht="18" customHeight="1">
      <c r="A204">
        <v>203</v>
      </c>
      <c r="B204" s="3" t="s">
        <v>51</v>
      </c>
      <c r="C204" s="3" t="s">
        <v>47</v>
      </c>
      <c r="D204" s="3">
        <v>14790</v>
      </c>
      <c r="E204" s="3">
        <v>14141</v>
      </c>
      <c r="F204" s="3">
        <v>13710</v>
      </c>
      <c r="G204" s="3">
        <v>13392</v>
      </c>
      <c r="H204" s="27">
        <v>18800</v>
      </c>
      <c r="I204" s="10"/>
      <c r="J204" s="10"/>
    </row>
    <row r="205" spans="1:10" ht="18" customHeight="1">
      <c r="A205">
        <v>204</v>
      </c>
      <c r="B205" s="3" t="s">
        <v>52</v>
      </c>
      <c r="C205" s="3" t="s">
        <v>47</v>
      </c>
      <c r="D205" s="3">
        <v>41890</v>
      </c>
      <c r="E205" s="3">
        <v>39000</v>
      </c>
      <c r="F205" s="3">
        <v>38300</v>
      </c>
      <c r="G205" s="3">
        <v>37990</v>
      </c>
      <c r="H205" s="27">
        <v>39920</v>
      </c>
      <c r="I205" s="10"/>
      <c r="J205" s="10"/>
    </row>
    <row r="206" spans="1:10" ht="18" customHeight="1">
      <c r="A206">
        <v>205</v>
      </c>
      <c r="B206" s="3" t="s">
        <v>53</v>
      </c>
      <c r="C206" s="3" t="s">
        <v>47</v>
      </c>
      <c r="D206" s="3">
        <v>6770</v>
      </c>
      <c r="E206" s="3">
        <v>6570</v>
      </c>
      <c r="F206" s="3">
        <v>6370</v>
      </c>
      <c r="G206" s="3">
        <v>6170</v>
      </c>
      <c r="H206" s="27">
        <v>6270</v>
      </c>
      <c r="I206" s="10"/>
      <c r="J206" s="10"/>
    </row>
    <row r="207" spans="1:10" ht="18" customHeight="1">
      <c r="A207">
        <v>206</v>
      </c>
      <c r="B207" s="3" t="s">
        <v>602</v>
      </c>
      <c r="C207" s="3" t="s">
        <v>47</v>
      </c>
      <c r="D207" s="3">
        <v>8777</v>
      </c>
      <c r="E207" s="3">
        <f>D207*0.9</f>
        <v>7899.3</v>
      </c>
      <c r="F207" s="3">
        <f>D207*0.88</f>
        <v>7723.76</v>
      </c>
      <c r="G207" s="3">
        <f>D207*0.85</f>
        <v>7460.45</v>
      </c>
      <c r="H207" s="27">
        <v>6750</v>
      </c>
      <c r="I207" s="10"/>
      <c r="J207" s="10"/>
    </row>
    <row r="208" spans="1:10" ht="18" customHeight="1">
      <c r="A208">
        <v>207</v>
      </c>
      <c r="B208" s="3" t="s">
        <v>603</v>
      </c>
      <c r="C208" s="3" t="s">
        <v>47</v>
      </c>
      <c r="D208" s="3">
        <v>11808</v>
      </c>
      <c r="E208" s="3">
        <f>D208*0.9</f>
        <v>10627.2</v>
      </c>
      <c r="F208" s="3">
        <f>D208*0.88</f>
        <v>10391.04</v>
      </c>
      <c r="G208" s="3">
        <f>D208*0.85</f>
        <v>10036.8</v>
      </c>
      <c r="H208" s="27">
        <v>12250</v>
      </c>
      <c r="I208" s="10"/>
      <c r="J208" s="10"/>
    </row>
    <row r="209" spans="1:10" ht="18" customHeight="1">
      <c r="A209">
        <v>208</v>
      </c>
      <c r="B209" s="3" t="s">
        <v>54</v>
      </c>
      <c r="C209" s="3" t="s">
        <v>47</v>
      </c>
      <c r="D209" s="3">
        <v>6790</v>
      </c>
      <c r="E209" s="3">
        <v>6790</v>
      </c>
      <c r="F209" s="3">
        <v>6790</v>
      </c>
      <c r="G209" s="3">
        <v>6790</v>
      </c>
      <c r="H209" s="27"/>
      <c r="I209" s="10"/>
      <c r="J209" s="10"/>
    </row>
    <row r="210" spans="1:10" ht="18" customHeight="1">
      <c r="A210">
        <v>209</v>
      </c>
      <c r="B210" s="3" t="s">
        <v>55</v>
      </c>
      <c r="C210" s="3" t="s">
        <v>47</v>
      </c>
      <c r="D210" s="3">
        <v>11490</v>
      </c>
      <c r="E210" s="3">
        <v>11490</v>
      </c>
      <c r="F210" s="3">
        <v>11490</v>
      </c>
      <c r="G210" s="3">
        <v>11400</v>
      </c>
      <c r="H210" s="27">
        <v>12980</v>
      </c>
      <c r="I210" s="10"/>
      <c r="J210" s="10"/>
    </row>
    <row r="211" spans="1:10" ht="18" customHeight="1">
      <c r="A211">
        <v>210</v>
      </c>
      <c r="B211" s="3" t="s">
        <v>206</v>
      </c>
      <c r="C211" s="3" t="s">
        <v>47</v>
      </c>
      <c r="D211" s="3">
        <v>43660</v>
      </c>
      <c r="E211" s="3">
        <f>0.98*D211</f>
        <v>42786.799999999996</v>
      </c>
      <c r="F211" s="3">
        <f>D211*0.96</f>
        <v>41913.6</v>
      </c>
      <c r="G211" s="3">
        <f>D211*0.96</f>
        <v>41913.6</v>
      </c>
      <c r="H211" s="27">
        <v>44700</v>
      </c>
      <c r="I211" s="10"/>
      <c r="J211" s="10"/>
    </row>
    <row r="212" spans="1:10" ht="18" customHeight="1">
      <c r="A212">
        <v>211</v>
      </c>
      <c r="B212" s="3" t="s">
        <v>566</v>
      </c>
      <c r="C212" s="3" t="s">
        <v>47</v>
      </c>
      <c r="D212" s="3">
        <v>4355</v>
      </c>
      <c r="E212" s="3">
        <v>4330</v>
      </c>
      <c r="F212" s="3">
        <v>4280</v>
      </c>
      <c r="G212" s="3">
        <v>4220</v>
      </c>
      <c r="H212" s="27"/>
      <c r="I212" s="10"/>
      <c r="J212" s="10"/>
    </row>
    <row r="213" spans="1:10" ht="18" customHeight="1">
      <c r="A213">
        <v>212</v>
      </c>
      <c r="B213" s="3" t="s">
        <v>304</v>
      </c>
      <c r="C213" s="3" t="s">
        <v>47</v>
      </c>
      <c r="D213" s="3">
        <v>4990</v>
      </c>
      <c r="E213" s="3">
        <f>D213*0.9</f>
        <v>4491</v>
      </c>
      <c r="F213" s="3">
        <f>D213*0.88</f>
        <v>4391.2</v>
      </c>
      <c r="G213" s="3">
        <f>D213*0.85</f>
        <v>4241.5</v>
      </c>
      <c r="H213" s="27">
        <v>3380</v>
      </c>
      <c r="I213" s="10"/>
      <c r="J213" s="10"/>
    </row>
    <row r="214" spans="1:10" ht="18" customHeight="1">
      <c r="A214">
        <v>213</v>
      </c>
      <c r="B214" s="3" t="s">
        <v>597</v>
      </c>
      <c r="C214" s="3" t="s">
        <v>47</v>
      </c>
      <c r="D214" s="3">
        <v>44792</v>
      </c>
      <c r="E214" s="3">
        <f>D214*0.9</f>
        <v>40312.8</v>
      </c>
      <c r="F214" s="3">
        <f>D214*0.88</f>
        <v>39416.96</v>
      </c>
      <c r="G214" s="3">
        <f>D214*0.85</f>
        <v>38073.2</v>
      </c>
      <c r="H214" s="27"/>
      <c r="I214" s="10"/>
      <c r="J214" s="10"/>
    </row>
    <row r="215" spans="1:10" ht="18" customHeight="1">
      <c r="A215">
        <v>214</v>
      </c>
      <c r="B215" s="3" t="s">
        <v>567</v>
      </c>
      <c r="C215" s="3" t="s">
        <v>47</v>
      </c>
      <c r="D215" s="3">
        <v>49567</v>
      </c>
      <c r="E215" s="3">
        <f>D215*0.9</f>
        <v>44610.3</v>
      </c>
      <c r="F215" s="3">
        <f>D215*0.88</f>
        <v>43618.96</v>
      </c>
      <c r="G215" s="3">
        <f>D215*0.85</f>
        <v>42131.95</v>
      </c>
      <c r="H215" s="27"/>
      <c r="I215" s="10"/>
      <c r="J215" s="10"/>
    </row>
    <row r="216" spans="1:10" ht="18" customHeight="1">
      <c r="A216">
        <v>215</v>
      </c>
      <c r="B216" s="3" t="s">
        <v>509</v>
      </c>
      <c r="C216" s="3" t="s">
        <v>47</v>
      </c>
      <c r="D216" s="3">
        <v>39999</v>
      </c>
      <c r="E216" s="3">
        <f>D216*0.96</f>
        <v>38399.04</v>
      </c>
      <c r="F216" s="3">
        <f>D216*0.94</f>
        <v>37599.06</v>
      </c>
      <c r="G216" s="3">
        <f>D216*0.92</f>
        <v>36799.08</v>
      </c>
      <c r="H216" s="27"/>
      <c r="I216" s="10"/>
      <c r="J216" s="10"/>
    </row>
    <row r="217" spans="1:10" ht="18" customHeight="1">
      <c r="A217">
        <v>216</v>
      </c>
      <c r="B217" s="3" t="s">
        <v>414</v>
      </c>
      <c r="C217" s="3" t="s">
        <v>101</v>
      </c>
      <c r="D217" s="3">
        <v>3100</v>
      </c>
      <c r="E217" s="3">
        <f>D217*0.9</f>
        <v>2790</v>
      </c>
      <c r="F217" s="3">
        <f>D217*0.82</f>
        <v>2542</v>
      </c>
      <c r="G217" s="3">
        <f>D217*0.8</f>
        <v>2480</v>
      </c>
      <c r="H217" s="10"/>
      <c r="I217" s="10"/>
      <c r="J217" s="10"/>
    </row>
    <row r="218" spans="1:10" ht="18" customHeight="1">
      <c r="A218">
        <v>217</v>
      </c>
      <c r="B218" s="3" t="s">
        <v>415</v>
      </c>
      <c r="C218" s="3" t="s">
        <v>101</v>
      </c>
      <c r="D218" s="3">
        <v>4020</v>
      </c>
      <c r="E218" s="3">
        <f>D218*0.9</f>
        <v>3618</v>
      </c>
      <c r="F218" s="3">
        <f>D218*0.82</f>
        <v>3296.3999999999996</v>
      </c>
      <c r="G218" s="3">
        <f>D218*0.8</f>
        <v>3216</v>
      </c>
      <c r="H218" s="10"/>
      <c r="I218" s="10"/>
      <c r="J218" s="10"/>
    </row>
    <row r="219" spans="1:10" ht="17.25" customHeight="1">
      <c r="A219">
        <v>218</v>
      </c>
      <c r="B219" s="28" t="s">
        <v>416</v>
      </c>
      <c r="C219" s="3" t="s">
        <v>101</v>
      </c>
      <c r="D219" s="3">
        <v>3980</v>
      </c>
      <c r="E219" s="3">
        <f>D219*0.9</f>
        <v>3582</v>
      </c>
      <c r="F219" s="3">
        <f>D219*0.82</f>
        <v>3263.6</v>
      </c>
      <c r="G219" s="3">
        <f>D219*0.8</f>
        <v>3184</v>
      </c>
      <c r="H219" s="10"/>
      <c r="I219" s="10"/>
      <c r="J219" s="10"/>
    </row>
    <row r="220" spans="1:10" ht="18" customHeight="1">
      <c r="A220">
        <v>219</v>
      </c>
      <c r="B220" s="3" t="s">
        <v>417</v>
      </c>
      <c r="C220" s="3" t="s">
        <v>101</v>
      </c>
      <c r="D220" s="3">
        <v>4630</v>
      </c>
      <c r="E220" s="3">
        <f>D220*0.9</f>
        <v>4167</v>
      </c>
      <c r="F220" s="3">
        <f>D220*0.82</f>
        <v>3796.6</v>
      </c>
      <c r="G220" s="3">
        <f>D220*0.8</f>
        <v>3704</v>
      </c>
      <c r="H220" s="10"/>
      <c r="I220" s="10"/>
      <c r="J220" s="10"/>
    </row>
    <row r="221" spans="1:10" ht="18" customHeight="1">
      <c r="A221">
        <v>220</v>
      </c>
      <c r="B221" s="3" t="s">
        <v>418</v>
      </c>
      <c r="C221" s="3" t="s">
        <v>101</v>
      </c>
      <c r="D221" s="3">
        <v>4870</v>
      </c>
      <c r="E221" s="3">
        <f>D221*0.9</f>
        <v>4383</v>
      </c>
      <c r="F221" s="3">
        <f>D221*0.86</f>
        <v>4188.2</v>
      </c>
      <c r="G221" s="3">
        <f>D221*0.84</f>
        <v>4090.7999999999997</v>
      </c>
      <c r="H221" s="10"/>
      <c r="I221" s="10"/>
      <c r="J221" s="10"/>
    </row>
    <row r="222" spans="1:10" ht="18" customHeight="1">
      <c r="A222">
        <v>221</v>
      </c>
      <c r="B222" s="3" t="s">
        <v>102</v>
      </c>
      <c r="C222" s="3" t="s">
        <v>101</v>
      </c>
      <c r="D222" s="3">
        <v>4350</v>
      </c>
      <c r="E222" s="3">
        <f aca="true" t="shared" si="32" ref="E222:E235">D222*0.9</f>
        <v>3915</v>
      </c>
      <c r="F222" s="3">
        <f aca="true" t="shared" si="33" ref="F222:F235">D222*0.86</f>
        <v>3741</v>
      </c>
      <c r="G222" s="3">
        <f aca="true" t="shared" si="34" ref="G222:G235">D222*0.84</f>
        <v>3654</v>
      </c>
      <c r="H222" s="10"/>
      <c r="I222" s="10"/>
      <c r="J222" s="10"/>
    </row>
    <row r="223" spans="1:10" ht="18" customHeight="1">
      <c r="A223">
        <v>222</v>
      </c>
      <c r="B223" s="3" t="s">
        <v>103</v>
      </c>
      <c r="C223" s="3" t="s">
        <v>101</v>
      </c>
      <c r="D223" s="3">
        <v>5000</v>
      </c>
      <c r="E223" s="3">
        <f t="shared" si="32"/>
        <v>4500</v>
      </c>
      <c r="F223" s="3">
        <f t="shared" si="33"/>
        <v>4300</v>
      </c>
      <c r="G223" s="3">
        <f t="shared" si="34"/>
        <v>4200</v>
      </c>
      <c r="H223" s="10"/>
      <c r="I223" s="10"/>
      <c r="J223" s="10"/>
    </row>
    <row r="224" spans="1:10" ht="18" customHeight="1">
      <c r="A224">
        <v>223</v>
      </c>
      <c r="B224" s="3" t="s">
        <v>107</v>
      </c>
      <c r="C224" s="3" t="s">
        <v>101</v>
      </c>
      <c r="D224" s="3">
        <v>3850</v>
      </c>
      <c r="E224" s="3">
        <f t="shared" si="32"/>
        <v>3465</v>
      </c>
      <c r="F224" s="3">
        <f t="shared" si="33"/>
        <v>3311</v>
      </c>
      <c r="G224" s="3">
        <f t="shared" si="34"/>
        <v>3234</v>
      </c>
      <c r="H224" s="10"/>
      <c r="I224" s="10"/>
      <c r="J224" s="10"/>
    </row>
    <row r="225" spans="1:10" ht="18" customHeight="1">
      <c r="A225">
        <v>224</v>
      </c>
      <c r="B225" s="3" t="s">
        <v>199</v>
      </c>
      <c r="C225" s="3" t="s">
        <v>101</v>
      </c>
      <c r="D225" s="3">
        <v>2650</v>
      </c>
      <c r="E225" s="3">
        <f t="shared" si="32"/>
        <v>2385</v>
      </c>
      <c r="F225" s="3">
        <f t="shared" si="33"/>
        <v>2279</v>
      </c>
      <c r="G225" s="3">
        <f t="shared" si="34"/>
        <v>2226</v>
      </c>
      <c r="H225" s="10"/>
      <c r="I225" s="10"/>
      <c r="J225" s="10"/>
    </row>
    <row r="226" spans="1:10" ht="18" customHeight="1">
      <c r="A226">
        <v>225</v>
      </c>
      <c r="B226" s="3" t="s">
        <v>200</v>
      </c>
      <c r="C226" s="3" t="s">
        <v>101</v>
      </c>
      <c r="D226" s="3">
        <v>3450</v>
      </c>
      <c r="E226" s="3">
        <f t="shared" si="32"/>
        <v>3105</v>
      </c>
      <c r="F226" s="3">
        <f t="shared" si="33"/>
        <v>2967</v>
      </c>
      <c r="G226" s="3">
        <f t="shared" si="34"/>
        <v>2898</v>
      </c>
      <c r="H226" s="10"/>
      <c r="I226" s="10"/>
      <c r="J226" s="10"/>
    </row>
    <row r="227" spans="1:10" ht="18" customHeight="1">
      <c r="A227">
        <v>226</v>
      </c>
      <c r="B227" s="3" t="s">
        <v>203</v>
      </c>
      <c r="C227" s="3" t="s">
        <v>101</v>
      </c>
      <c r="D227" s="3">
        <v>3100</v>
      </c>
      <c r="E227" s="3">
        <f t="shared" si="32"/>
        <v>2790</v>
      </c>
      <c r="F227" s="3">
        <f t="shared" si="33"/>
        <v>2666</v>
      </c>
      <c r="G227" s="3">
        <f t="shared" si="34"/>
        <v>2604</v>
      </c>
      <c r="H227" s="10"/>
      <c r="I227" s="10"/>
      <c r="J227" s="10"/>
    </row>
    <row r="228" spans="1:10" ht="18" customHeight="1">
      <c r="A228">
        <v>227</v>
      </c>
      <c r="B228" s="3" t="s">
        <v>207</v>
      </c>
      <c r="C228" s="3" t="s">
        <v>101</v>
      </c>
      <c r="D228" s="3">
        <v>4990</v>
      </c>
      <c r="E228" s="3">
        <f t="shared" si="32"/>
        <v>4491</v>
      </c>
      <c r="F228" s="3">
        <f t="shared" si="33"/>
        <v>4291.4</v>
      </c>
      <c r="G228" s="3">
        <f t="shared" si="34"/>
        <v>4191.599999999999</v>
      </c>
      <c r="H228" s="10"/>
      <c r="I228" s="10"/>
      <c r="J228" s="10"/>
    </row>
    <row r="229" spans="1:10" ht="18" customHeight="1">
      <c r="A229">
        <v>228</v>
      </c>
      <c r="B229" s="3" t="s">
        <v>208</v>
      </c>
      <c r="C229" s="3" t="s">
        <v>101</v>
      </c>
      <c r="D229" s="3">
        <v>5990</v>
      </c>
      <c r="E229" s="3">
        <f t="shared" si="32"/>
        <v>5391</v>
      </c>
      <c r="F229" s="3">
        <f t="shared" si="33"/>
        <v>5151.4</v>
      </c>
      <c r="G229" s="3">
        <f t="shared" si="34"/>
        <v>5031.599999999999</v>
      </c>
      <c r="H229" s="10"/>
      <c r="I229" s="10"/>
      <c r="J229" s="10"/>
    </row>
    <row r="230" spans="1:10" ht="18" customHeight="1">
      <c r="A230">
        <v>229</v>
      </c>
      <c r="B230" s="3" t="s">
        <v>412</v>
      </c>
      <c r="C230" s="3" t="s">
        <v>101</v>
      </c>
      <c r="D230" s="3">
        <v>6250</v>
      </c>
      <c r="E230" s="3">
        <f t="shared" si="32"/>
        <v>5625</v>
      </c>
      <c r="F230" s="3">
        <f t="shared" si="33"/>
        <v>5375</v>
      </c>
      <c r="G230" s="3">
        <f t="shared" si="34"/>
        <v>5250</v>
      </c>
      <c r="H230" s="10"/>
      <c r="I230" s="10"/>
      <c r="J230" s="10"/>
    </row>
    <row r="231" spans="1:10" ht="18" customHeight="1">
      <c r="A231">
        <v>230</v>
      </c>
      <c r="B231" s="3" t="s">
        <v>413</v>
      </c>
      <c r="C231" s="3" t="s">
        <v>101</v>
      </c>
      <c r="D231" s="3">
        <v>7100</v>
      </c>
      <c r="E231" s="3">
        <f t="shared" si="32"/>
        <v>6390</v>
      </c>
      <c r="F231" s="3">
        <f t="shared" si="33"/>
        <v>6106</v>
      </c>
      <c r="G231" s="3">
        <f t="shared" si="34"/>
        <v>5964</v>
      </c>
      <c r="H231" s="10"/>
      <c r="I231" s="10"/>
      <c r="J231" s="10"/>
    </row>
    <row r="232" spans="1:10" ht="18" customHeight="1">
      <c r="A232">
        <v>231</v>
      </c>
      <c r="B232" s="3" t="s">
        <v>254</v>
      </c>
      <c r="C232" s="3" t="s">
        <v>101</v>
      </c>
      <c r="D232" s="3">
        <v>3900</v>
      </c>
      <c r="E232" s="3">
        <f t="shared" si="32"/>
        <v>3510</v>
      </c>
      <c r="F232" s="3">
        <f t="shared" si="33"/>
        <v>3354</v>
      </c>
      <c r="G232" s="3">
        <f t="shared" si="34"/>
        <v>3276</v>
      </c>
      <c r="H232" s="10"/>
      <c r="I232" s="10"/>
      <c r="J232" s="10"/>
    </row>
    <row r="233" spans="1:10" ht="18" customHeight="1">
      <c r="A233">
        <v>232</v>
      </c>
      <c r="B233" s="3" t="s">
        <v>255</v>
      </c>
      <c r="C233" s="3" t="s">
        <v>101</v>
      </c>
      <c r="D233" s="3">
        <v>1350</v>
      </c>
      <c r="E233" s="3">
        <f t="shared" si="32"/>
        <v>1215</v>
      </c>
      <c r="F233" s="3">
        <f t="shared" si="33"/>
        <v>1161</v>
      </c>
      <c r="G233" s="3">
        <f t="shared" si="34"/>
        <v>1134</v>
      </c>
      <c r="H233" s="10"/>
      <c r="I233" s="10"/>
      <c r="J233" s="10"/>
    </row>
    <row r="234" spans="1:10" ht="18" customHeight="1">
      <c r="A234">
        <v>233</v>
      </c>
      <c r="B234" s="3" t="s">
        <v>256</v>
      </c>
      <c r="C234" s="3" t="s">
        <v>101</v>
      </c>
      <c r="D234" s="3">
        <v>1900</v>
      </c>
      <c r="E234" s="3">
        <f t="shared" si="32"/>
        <v>1710</v>
      </c>
      <c r="F234" s="3">
        <f t="shared" si="33"/>
        <v>1634</v>
      </c>
      <c r="G234" s="3">
        <f t="shared" si="34"/>
        <v>1596</v>
      </c>
      <c r="H234" s="10"/>
      <c r="I234" s="10"/>
      <c r="J234" s="10"/>
    </row>
    <row r="235" spans="1:10" ht="18" customHeight="1">
      <c r="A235">
        <v>234</v>
      </c>
      <c r="B235" s="3" t="s">
        <v>257</v>
      </c>
      <c r="C235" s="3" t="s">
        <v>101</v>
      </c>
      <c r="D235" s="3">
        <v>2400</v>
      </c>
      <c r="E235" s="3">
        <f t="shared" si="32"/>
        <v>2160</v>
      </c>
      <c r="F235" s="3">
        <f t="shared" si="33"/>
        <v>2064</v>
      </c>
      <c r="G235" s="3">
        <f t="shared" si="34"/>
        <v>2016</v>
      </c>
      <c r="H235" s="9"/>
      <c r="I235" s="9"/>
      <c r="J235" s="9"/>
    </row>
    <row r="236" spans="1:10" ht="18" customHeight="1">
      <c r="A236">
        <v>235</v>
      </c>
      <c r="B236" s="2" t="s">
        <v>310</v>
      </c>
      <c r="C236" s="2" t="s">
        <v>22</v>
      </c>
      <c r="D236" s="2">
        <v>10200</v>
      </c>
      <c r="E236" s="2">
        <f>D236*0.97</f>
        <v>9894</v>
      </c>
      <c r="F236" s="2">
        <f>D236*0.95</f>
        <v>9690</v>
      </c>
      <c r="G236" s="2">
        <f>D236*0.9</f>
        <v>9180</v>
      </c>
      <c r="H236" s="9"/>
      <c r="I236" s="9"/>
      <c r="J236" s="9"/>
    </row>
    <row r="237" spans="1:10" ht="18" customHeight="1">
      <c r="A237">
        <v>236</v>
      </c>
      <c r="B237" s="2" t="s">
        <v>598</v>
      </c>
      <c r="C237" s="2" t="s">
        <v>22</v>
      </c>
      <c r="D237" s="2">
        <v>10399</v>
      </c>
      <c r="E237" s="2">
        <f>D237*0.97</f>
        <v>10087.029999999999</v>
      </c>
      <c r="F237" s="2">
        <f>D237*0.95</f>
        <v>9879.05</v>
      </c>
      <c r="G237" s="2">
        <f>D237*0.9</f>
        <v>9359.1</v>
      </c>
      <c r="H237" s="9"/>
      <c r="I237" s="9"/>
      <c r="J237" s="9"/>
    </row>
    <row r="238" spans="1:10" ht="18" customHeight="1">
      <c r="A238">
        <v>237</v>
      </c>
      <c r="B238" s="2" t="s">
        <v>311</v>
      </c>
      <c r="C238" s="2" t="s">
        <v>22</v>
      </c>
      <c r="D238" s="2">
        <v>11040</v>
      </c>
      <c r="E238" s="2">
        <f aca="true" t="shared" si="35" ref="E238:E248">D238*0.97</f>
        <v>10708.8</v>
      </c>
      <c r="F238" s="2">
        <f aca="true" t="shared" si="36" ref="F238:F247">D238*0.95</f>
        <v>10488</v>
      </c>
      <c r="G238" s="2">
        <f aca="true" t="shared" si="37" ref="G238:G250">D238*0.9</f>
        <v>9936</v>
      </c>
      <c r="H238" s="9"/>
      <c r="I238" s="9"/>
      <c r="J238" s="9"/>
    </row>
    <row r="239" spans="1:10" ht="18" customHeight="1">
      <c r="A239">
        <v>238</v>
      </c>
      <c r="B239" s="2" t="s">
        <v>312</v>
      </c>
      <c r="C239" s="2" t="s">
        <v>22</v>
      </c>
      <c r="D239" s="2">
        <v>11940</v>
      </c>
      <c r="E239" s="2">
        <f t="shared" si="35"/>
        <v>11581.8</v>
      </c>
      <c r="F239" s="2">
        <f t="shared" si="36"/>
        <v>11343</v>
      </c>
      <c r="G239" s="2">
        <f t="shared" si="37"/>
        <v>10746</v>
      </c>
      <c r="H239" s="9"/>
      <c r="I239" s="9"/>
      <c r="J239" s="9"/>
    </row>
    <row r="240" spans="1:10" ht="18" customHeight="1">
      <c r="A240">
        <v>239</v>
      </c>
      <c r="B240" s="2" t="s">
        <v>313</v>
      </c>
      <c r="C240" s="2" t="s">
        <v>22</v>
      </c>
      <c r="D240" s="2">
        <v>13100</v>
      </c>
      <c r="E240" s="2">
        <f t="shared" si="35"/>
        <v>12707</v>
      </c>
      <c r="F240" s="2">
        <f t="shared" si="36"/>
        <v>12445</v>
      </c>
      <c r="G240" s="2">
        <f t="shared" si="37"/>
        <v>11790</v>
      </c>
      <c r="H240" s="9"/>
      <c r="I240" s="9"/>
      <c r="J240" s="9"/>
    </row>
    <row r="241" spans="1:10" ht="18" customHeight="1">
      <c r="A241">
        <v>240</v>
      </c>
      <c r="B241" s="2" t="s">
        <v>335</v>
      </c>
      <c r="C241" s="2" t="s">
        <v>22</v>
      </c>
      <c r="D241" s="2">
        <v>14770</v>
      </c>
      <c r="E241" s="2">
        <f t="shared" si="35"/>
        <v>14326.9</v>
      </c>
      <c r="F241" s="2">
        <f t="shared" si="36"/>
        <v>14031.5</v>
      </c>
      <c r="G241" s="2">
        <f t="shared" si="37"/>
        <v>13293</v>
      </c>
      <c r="H241" s="9"/>
      <c r="I241" s="9"/>
      <c r="J241" s="9"/>
    </row>
    <row r="242" spans="1:10" ht="18" customHeight="1">
      <c r="A242">
        <v>241</v>
      </c>
      <c r="B242" s="2" t="s">
        <v>23</v>
      </c>
      <c r="C242" s="2" t="s">
        <v>22</v>
      </c>
      <c r="D242" s="2">
        <v>13900</v>
      </c>
      <c r="E242" s="2">
        <f t="shared" si="35"/>
        <v>13483</v>
      </c>
      <c r="F242" s="2">
        <f t="shared" si="36"/>
        <v>13205</v>
      </c>
      <c r="G242" s="2">
        <f t="shared" si="37"/>
        <v>12510</v>
      </c>
      <c r="H242" s="9"/>
      <c r="I242" s="9"/>
      <c r="J242" s="9"/>
    </row>
    <row r="243" spans="1:10" ht="18" customHeight="1">
      <c r="A243">
        <v>242</v>
      </c>
      <c r="B243" s="2" t="s">
        <v>24</v>
      </c>
      <c r="C243" s="2" t="s">
        <v>22</v>
      </c>
      <c r="D243" s="2">
        <v>16000</v>
      </c>
      <c r="E243" s="2">
        <f t="shared" si="35"/>
        <v>15520</v>
      </c>
      <c r="F243" s="2">
        <f t="shared" si="36"/>
        <v>15200</v>
      </c>
      <c r="G243" s="2">
        <f t="shared" si="37"/>
        <v>14400</v>
      </c>
      <c r="H243" s="9"/>
      <c r="I243" s="9"/>
      <c r="J243" s="9"/>
    </row>
    <row r="244" spans="1:10" ht="18" customHeight="1">
      <c r="A244">
        <v>243</v>
      </c>
      <c r="B244" s="2" t="s">
        <v>25</v>
      </c>
      <c r="C244" s="2" t="s">
        <v>22</v>
      </c>
      <c r="D244" s="2">
        <v>14200</v>
      </c>
      <c r="E244" s="2">
        <f t="shared" si="35"/>
        <v>13774</v>
      </c>
      <c r="F244" s="2">
        <f>D244*0.95</f>
        <v>13490</v>
      </c>
      <c r="G244" s="2">
        <f t="shared" si="37"/>
        <v>12780</v>
      </c>
      <c r="H244" s="9"/>
      <c r="I244" s="9"/>
      <c r="J244" s="9"/>
    </row>
    <row r="245" spans="1:10" ht="18" customHeight="1">
      <c r="A245">
        <v>244</v>
      </c>
      <c r="B245" s="2" t="s">
        <v>26</v>
      </c>
      <c r="C245" s="2" t="s">
        <v>22</v>
      </c>
      <c r="D245" s="2">
        <v>16200</v>
      </c>
      <c r="E245" s="2">
        <f t="shared" si="35"/>
        <v>15714</v>
      </c>
      <c r="F245" s="2">
        <f t="shared" si="36"/>
        <v>15390</v>
      </c>
      <c r="G245" s="2">
        <f t="shared" si="37"/>
        <v>14580</v>
      </c>
      <c r="H245" s="9"/>
      <c r="I245" s="9"/>
      <c r="J245" s="9"/>
    </row>
    <row r="246" spans="1:10" ht="18" customHeight="1">
      <c r="A246">
        <v>245</v>
      </c>
      <c r="B246" s="2" t="s">
        <v>27</v>
      </c>
      <c r="C246" s="2" t="s">
        <v>22</v>
      </c>
      <c r="D246" s="2">
        <v>15700</v>
      </c>
      <c r="E246" s="2">
        <f>D246*0.97</f>
        <v>15229</v>
      </c>
      <c r="F246" s="2">
        <f>D246*0.95</f>
        <v>14915</v>
      </c>
      <c r="G246" s="2">
        <f t="shared" si="37"/>
        <v>14130</v>
      </c>
      <c r="H246" s="9"/>
      <c r="I246" s="9"/>
      <c r="J246" s="9"/>
    </row>
    <row r="247" spans="1:10" ht="18" customHeight="1">
      <c r="A247">
        <v>246</v>
      </c>
      <c r="B247" s="2" t="s">
        <v>28</v>
      </c>
      <c r="C247" s="2" t="s">
        <v>22</v>
      </c>
      <c r="D247" s="2">
        <v>15900</v>
      </c>
      <c r="E247" s="2">
        <f t="shared" si="35"/>
        <v>15423</v>
      </c>
      <c r="F247" s="2">
        <f t="shared" si="36"/>
        <v>15105</v>
      </c>
      <c r="G247" s="2">
        <f t="shared" si="37"/>
        <v>14310</v>
      </c>
      <c r="H247" s="9"/>
      <c r="I247" s="9"/>
      <c r="J247" s="9"/>
    </row>
    <row r="248" spans="1:10" ht="18" customHeight="1">
      <c r="A248">
        <v>247</v>
      </c>
      <c r="B248" s="2" t="s">
        <v>29</v>
      </c>
      <c r="C248" s="2" t="s">
        <v>22</v>
      </c>
      <c r="D248" s="2">
        <v>17700</v>
      </c>
      <c r="E248" s="2">
        <f t="shared" si="35"/>
        <v>17169</v>
      </c>
      <c r="F248" s="2">
        <f>D248*0.95</f>
        <v>16815</v>
      </c>
      <c r="G248" s="2">
        <f t="shared" si="37"/>
        <v>15930</v>
      </c>
      <c r="H248" s="9"/>
      <c r="I248" s="9"/>
      <c r="J248" s="9"/>
    </row>
    <row r="249" spans="1:10" ht="18" customHeight="1">
      <c r="A249">
        <v>248</v>
      </c>
      <c r="B249" s="2" t="s">
        <v>30</v>
      </c>
      <c r="C249" s="2" t="s">
        <v>22</v>
      </c>
      <c r="D249" s="2">
        <v>18000</v>
      </c>
      <c r="E249" s="2">
        <f>D249*0.97</f>
        <v>17460</v>
      </c>
      <c r="F249" s="2">
        <f>D249*0.95</f>
        <v>17100</v>
      </c>
      <c r="G249" s="2">
        <f t="shared" si="37"/>
        <v>16200</v>
      </c>
      <c r="H249" s="9"/>
      <c r="I249" s="9"/>
      <c r="J249" s="9"/>
    </row>
    <row r="250" spans="1:10" ht="18" customHeight="1">
      <c r="A250">
        <v>249</v>
      </c>
      <c r="B250" s="2" t="s">
        <v>541</v>
      </c>
      <c r="C250" s="2" t="s">
        <v>22</v>
      </c>
      <c r="D250" s="2">
        <v>14770</v>
      </c>
      <c r="E250" s="2">
        <f>D250*0.97</f>
        <v>14326.9</v>
      </c>
      <c r="F250" s="2">
        <f>D250*0.95</f>
        <v>14031.5</v>
      </c>
      <c r="G250" s="2">
        <f t="shared" si="37"/>
        <v>13293</v>
      </c>
      <c r="H250" s="9"/>
      <c r="I250" s="9"/>
      <c r="J250" s="9"/>
    </row>
    <row r="251" spans="1:10" ht="18" customHeight="1">
      <c r="A251">
        <v>250</v>
      </c>
      <c r="B251" s="2" t="s">
        <v>31</v>
      </c>
      <c r="C251" s="2" t="s">
        <v>22</v>
      </c>
      <c r="D251" s="2">
        <v>17850</v>
      </c>
      <c r="E251" s="2">
        <f aca="true" t="shared" si="38" ref="E251:E267">D251*0.97</f>
        <v>17314.5</v>
      </c>
      <c r="F251" s="2">
        <f aca="true" t="shared" si="39" ref="F251:F267">D251*0.95</f>
        <v>16957.5</v>
      </c>
      <c r="G251" s="2">
        <f>D251*0.9</f>
        <v>16065</v>
      </c>
      <c r="H251" s="9"/>
      <c r="I251" s="9"/>
      <c r="J251" s="9"/>
    </row>
    <row r="252" spans="1:10" ht="18" customHeight="1">
      <c r="A252">
        <v>251</v>
      </c>
      <c r="B252" s="2" t="s">
        <v>336</v>
      </c>
      <c r="C252" s="2" t="s">
        <v>22</v>
      </c>
      <c r="D252" s="2">
        <v>19800</v>
      </c>
      <c r="E252" s="2">
        <f t="shared" si="38"/>
        <v>19206</v>
      </c>
      <c r="F252" s="2">
        <f t="shared" si="39"/>
        <v>18810</v>
      </c>
      <c r="G252" s="2">
        <f aca="true" t="shared" si="40" ref="G252:G267">D252*0.9</f>
        <v>17820</v>
      </c>
      <c r="H252" s="9"/>
      <c r="I252" s="9"/>
      <c r="J252" s="9"/>
    </row>
    <row r="253" spans="1:10" ht="18" customHeight="1">
      <c r="A253">
        <v>252</v>
      </c>
      <c r="B253" s="2" t="s">
        <v>32</v>
      </c>
      <c r="C253" s="2" t="s">
        <v>22</v>
      </c>
      <c r="D253" s="2">
        <v>18250</v>
      </c>
      <c r="E253" s="2">
        <f t="shared" si="38"/>
        <v>17702.5</v>
      </c>
      <c r="F253" s="2">
        <f t="shared" si="39"/>
        <v>17337.5</v>
      </c>
      <c r="G253" s="2">
        <f t="shared" si="40"/>
        <v>16425</v>
      </c>
      <c r="H253" s="9"/>
      <c r="I253" s="9"/>
      <c r="J253" s="9"/>
    </row>
    <row r="254" spans="1:10" ht="18" customHeight="1">
      <c r="A254">
        <v>253</v>
      </c>
      <c r="B254" s="2" t="s">
        <v>33</v>
      </c>
      <c r="C254" s="2" t="s">
        <v>22</v>
      </c>
      <c r="D254" s="2">
        <v>19950</v>
      </c>
      <c r="E254" s="2">
        <f t="shared" si="38"/>
        <v>19351.5</v>
      </c>
      <c r="F254" s="2">
        <f t="shared" si="39"/>
        <v>18952.5</v>
      </c>
      <c r="G254" s="2">
        <f t="shared" si="40"/>
        <v>17955</v>
      </c>
      <c r="H254" s="9"/>
      <c r="I254" s="9"/>
      <c r="J254" s="9"/>
    </row>
    <row r="255" spans="1:10" ht="18" customHeight="1">
      <c r="A255">
        <v>254</v>
      </c>
      <c r="B255" s="2" t="s">
        <v>34</v>
      </c>
      <c r="C255" s="2" t="s">
        <v>22</v>
      </c>
      <c r="D255" s="2">
        <v>20250</v>
      </c>
      <c r="E255" s="2">
        <f t="shared" si="38"/>
        <v>19642.5</v>
      </c>
      <c r="F255" s="2">
        <f t="shared" si="39"/>
        <v>19237.5</v>
      </c>
      <c r="G255" s="2">
        <f t="shared" si="40"/>
        <v>18225</v>
      </c>
      <c r="H255" s="9"/>
      <c r="I255" s="9"/>
      <c r="J255" s="9"/>
    </row>
    <row r="256" spans="1:10" ht="18" customHeight="1">
      <c r="A256">
        <v>255</v>
      </c>
      <c r="B256" s="2" t="s">
        <v>35</v>
      </c>
      <c r="C256" s="2" t="s">
        <v>22</v>
      </c>
      <c r="D256" s="2">
        <v>21900</v>
      </c>
      <c r="E256" s="2">
        <f t="shared" si="38"/>
        <v>21243</v>
      </c>
      <c r="F256" s="2">
        <f t="shared" si="39"/>
        <v>20805</v>
      </c>
      <c r="G256" s="2">
        <f t="shared" si="40"/>
        <v>19710</v>
      </c>
      <c r="H256" s="9"/>
      <c r="I256" s="9"/>
      <c r="J256" s="9"/>
    </row>
    <row r="257" spans="1:10" ht="18" customHeight="1">
      <c r="A257">
        <v>256</v>
      </c>
      <c r="B257" s="2" t="s">
        <v>36</v>
      </c>
      <c r="C257" s="2" t="s">
        <v>22</v>
      </c>
      <c r="D257" s="2">
        <v>20350</v>
      </c>
      <c r="E257" s="2">
        <f t="shared" si="38"/>
        <v>19739.5</v>
      </c>
      <c r="F257" s="2">
        <f t="shared" si="39"/>
        <v>19332.5</v>
      </c>
      <c r="G257" s="2">
        <f t="shared" si="40"/>
        <v>18315</v>
      </c>
      <c r="H257" s="9"/>
      <c r="I257" s="9"/>
      <c r="J257" s="9"/>
    </row>
    <row r="258" spans="1:10" ht="18" customHeight="1">
      <c r="A258">
        <v>257</v>
      </c>
      <c r="B258" s="2" t="s">
        <v>37</v>
      </c>
      <c r="C258" s="2" t="s">
        <v>22</v>
      </c>
      <c r="D258" s="2">
        <v>22300</v>
      </c>
      <c r="E258" s="2">
        <f t="shared" si="38"/>
        <v>21631</v>
      </c>
      <c r="F258" s="2">
        <f t="shared" si="39"/>
        <v>21185</v>
      </c>
      <c r="G258" s="2">
        <f t="shared" si="40"/>
        <v>20070</v>
      </c>
      <c r="H258" s="9"/>
      <c r="I258" s="9"/>
      <c r="J258" s="9"/>
    </row>
    <row r="259" spans="1:10" ht="18" customHeight="1">
      <c r="A259">
        <v>258</v>
      </c>
      <c r="B259" s="2" t="s">
        <v>38</v>
      </c>
      <c r="C259" s="2" t="s">
        <v>22</v>
      </c>
      <c r="D259" s="2">
        <v>19950</v>
      </c>
      <c r="E259" s="2">
        <f t="shared" si="38"/>
        <v>19351.5</v>
      </c>
      <c r="F259" s="2">
        <f t="shared" si="39"/>
        <v>18952.5</v>
      </c>
      <c r="G259" s="2">
        <f t="shared" si="40"/>
        <v>17955</v>
      </c>
      <c r="H259" s="9"/>
      <c r="I259" s="9"/>
      <c r="J259" s="9"/>
    </row>
    <row r="260" spans="1:10" ht="18" customHeight="1">
      <c r="A260">
        <v>259</v>
      </c>
      <c r="B260" s="2" t="s">
        <v>39</v>
      </c>
      <c r="C260" s="2" t="s">
        <v>22</v>
      </c>
      <c r="D260" s="2">
        <v>21100</v>
      </c>
      <c r="E260" s="2">
        <f t="shared" si="38"/>
        <v>20467</v>
      </c>
      <c r="F260" s="2">
        <f t="shared" si="39"/>
        <v>20045</v>
      </c>
      <c r="G260" s="2">
        <f t="shared" si="40"/>
        <v>18990</v>
      </c>
      <c r="H260" s="9"/>
      <c r="I260" s="9"/>
      <c r="J260" s="9"/>
    </row>
    <row r="261" spans="1:10" ht="18" customHeight="1">
      <c r="A261">
        <v>260</v>
      </c>
      <c r="B261" s="2" t="s">
        <v>40</v>
      </c>
      <c r="C261" s="2" t="s">
        <v>22</v>
      </c>
      <c r="D261" s="2">
        <v>19500</v>
      </c>
      <c r="E261" s="2">
        <f t="shared" si="38"/>
        <v>18915</v>
      </c>
      <c r="F261" s="2">
        <f t="shared" si="39"/>
        <v>18525</v>
      </c>
      <c r="G261" s="2">
        <f t="shared" si="40"/>
        <v>17550</v>
      </c>
      <c r="H261" s="9"/>
      <c r="I261" s="9"/>
      <c r="J261" s="9"/>
    </row>
    <row r="262" spans="1:10" ht="18" customHeight="1">
      <c r="A262">
        <v>261</v>
      </c>
      <c r="B262" s="2" t="s">
        <v>41</v>
      </c>
      <c r="C262" s="2" t="s">
        <v>22</v>
      </c>
      <c r="D262" s="2">
        <v>21300</v>
      </c>
      <c r="E262" s="2">
        <f t="shared" si="38"/>
        <v>20661</v>
      </c>
      <c r="F262" s="2">
        <f t="shared" si="39"/>
        <v>20235</v>
      </c>
      <c r="G262" s="2">
        <f t="shared" si="40"/>
        <v>19170</v>
      </c>
      <c r="H262" s="9"/>
      <c r="I262" s="9"/>
      <c r="J262" s="9"/>
    </row>
    <row r="263" spans="1:10" ht="18" customHeight="1">
      <c r="A263">
        <v>262</v>
      </c>
      <c r="B263" s="2" t="s">
        <v>42</v>
      </c>
      <c r="C263" s="2" t="s">
        <v>22</v>
      </c>
      <c r="D263" s="2">
        <v>21550</v>
      </c>
      <c r="E263" s="2">
        <f t="shared" si="38"/>
        <v>20903.5</v>
      </c>
      <c r="F263" s="2">
        <f t="shared" si="39"/>
        <v>20472.5</v>
      </c>
      <c r="G263" s="2">
        <f t="shared" si="40"/>
        <v>19395</v>
      </c>
      <c r="H263" s="9"/>
      <c r="I263" s="9"/>
      <c r="J263" s="9"/>
    </row>
    <row r="264" spans="1:10" ht="18" customHeight="1">
      <c r="A264">
        <v>263</v>
      </c>
      <c r="B264" s="2" t="s">
        <v>43</v>
      </c>
      <c r="C264" s="2" t="s">
        <v>22</v>
      </c>
      <c r="D264" s="2">
        <v>21650</v>
      </c>
      <c r="E264" s="2">
        <f t="shared" si="38"/>
        <v>21000.5</v>
      </c>
      <c r="F264" s="2">
        <f t="shared" si="39"/>
        <v>20567.5</v>
      </c>
      <c r="G264" s="2">
        <f t="shared" si="40"/>
        <v>19485</v>
      </c>
      <c r="H264" s="9"/>
      <c r="I264" s="9"/>
      <c r="J264" s="9"/>
    </row>
    <row r="265" spans="1:10" ht="18" customHeight="1">
      <c r="A265">
        <v>264</v>
      </c>
      <c r="B265" s="2" t="s">
        <v>44</v>
      </c>
      <c r="C265" s="2" t="s">
        <v>22</v>
      </c>
      <c r="D265" s="2">
        <v>23300</v>
      </c>
      <c r="E265" s="2">
        <f t="shared" si="38"/>
        <v>22601</v>
      </c>
      <c r="F265" s="2">
        <f t="shared" si="39"/>
        <v>22135</v>
      </c>
      <c r="G265" s="2">
        <f t="shared" si="40"/>
        <v>20970</v>
      </c>
      <c r="H265" s="9"/>
      <c r="I265" s="9"/>
      <c r="J265" s="9"/>
    </row>
    <row r="266" spans="1:10" ht="18" customHeight="1">
      <c r="A266">
        <v>265</v>
      </c>
      <c r="B266" s="2" t="s">
        <v>45</v>
      </c>
      <c r="C266" s="2" t="s">
        <v>22</v>
      </c>
      <c r="D266" s="2">
        <v>24900</v>
      </c>
      <c r="E266" s="2">
        <f t="shared" si="38"/>
        <v>24153</v>
      </c>
      <c r="F266" s="2">
        <f t="shared" si="39"/>
        <v>23655</v>
      </c>
      <c r="G266" s="2">
        <f t="shared" si="40"/>
        <v>22410</v>
      </c>
      <c r="H266" s="9"/>
      <c r="I266" s="9"/>
      <c r="J266" s="9"/>
    </row>
    <row r="267" spans="1:10" ht="18" customHeight="1">
      <c r="A267">
        <v>266</v>
      </c>
      <c r="B267" s="2" t="s">
        <v>396</v>
      </c>
      <c r="C267" s="2" t="s">
        <v>22</v>
      </c>
      <c r="D267" s="2">
        <v>26350</v>
      </c>
      <c r="E267" s="2">
        <f t="shared" si="38"/>
        <v>25559.5</v>
      </c>
      <c r="F267" s="2">
        <f t="shared" si="39"/>
        <v>25032.5</v>
      </c>
      <c r="G267" s="2">
        <f t="shared" si="40"/>
        <v>23715</v>
      </c>
      <c r="H267" s="9"/>
      <c r="I267" s="9"/>
      <c r="J267" s="9"/>
    </row>
    <row r="268" spans="1:10" ht="18" customHeight="1">
      <c r="A268">
        <v>267</v>
      </c>
      <c r="B268" s="2" t="s">
        <v>459</v>
      </c>
      <c r="C268" s="2" t="s">
        <v>460</v>
      </c>
      <c r="D268" s="2">
        <v>3490</v>
      </c>
      <c r="E268" s="2">
        <f>D268*0.95</f>
        <v>3315.5</v>
      </c>
      <c r="F268" s="2">
        <f>D268*0.93</f>
        <v>3245.7000000000003</v>
      </c>
      <c r="G268" s="2">
        <f>0.9*D268</f>
        <v>3141</v>
      </c>
      <c r="H268" s="9"/>
      <c r="I268" s="9"/>
      <c r="J268" s="9"/>
    </row>
    <row r="269" spans="1:10" ht="18" customHeight="1">
      <c r="A269">
        <v>268</v>
      </c>
      <c r="B269" s="2" t="s">
        <v>461</v>
      </c>
      <c r="C269" s="2" t="s">
        <v>460</v>
      </c>
      <c r="D269" s="2">
        <v>4450</v>
      </c>
      <c r="E269" s="2">
        <f>D269*0.95</f>
        <v>4227.5</v>
      </c>
      <c r="F269" s="2">
        <f>D269*0.93</f>
        <v>4138.5</v>
      </c>
      <c r="G269" s="2">
        <f>0.9*D269</f>
        <v>4005</v>
      </c>
      <c r="H269" s="9"/>
      <c r="I269" s="9"/>
      <c r="J269" s="9"/>
    </row>
    <row r="270" spans="1:10" ht="18" customHeight="1">
      <c r="A270">
        <v>269</v>
      </c>
      <c r="B270" s="2" t="s">
        <v>455</v>
      </c>
      <c r="C270" s="2" t="s">
        <v>599</v>
      </c>
      <c r="D270" s="2">
        <v>3990</v>
      </c>
      <c r="E270" s="2">
        <f>D270*0.92</f>
        <v>3670.8</v>
      </c>
      <c r="F270" s="2">
        <f>D270*0.9</f>
        <v>3591</v>
      </c>
      <c r="G270" s="2">
        <f>D270*0.87</f>
        <v>3471.3</v>
      </c>
      <c r="H270" s="9"/>
      <c r="I270" s="9"/>
      <c r="J270" s="9"/>
    </row>
    <row r="271" spans="1:10" ht="18" customHeight="1">
      <c r="A271">
        <v>270</v>
      </c>
      <c r="B271" s="2" t="s">
        <v>456</v>
      </c>
      <c r="C271" s="2" t="s">
        <v>599</v>
      </c>
      <c r="D271" s="2">
        <v>4390</v>
      </c>
      <c r="E271" s="2">
        <f>D271*0.92</f>
        <v>4038.8</v>
      </c>
      <c r="F271" s="2">
        <f>D271*0.9</f>
        <v>3951</v>
      </c>
      <c r="G271" s="2">
        <f>D271*0.87</f>
        <v>3819.3</v>
      </c>
      <c r="H271" s="9"/>
      <c r="I271" s="9"/>
      <c r="J271" s="9"/>
    </row>
    <row r="272" spans="1:10" ht="18" customHeight="1">
      <c r="A272">
        <v>271</v>
      </c>
      <c r="B272" s="3" t="s">
        <v>95</v>
      </c>
      <c r="C272" s="3" t="s">
        <v>75</v>
      </c>
      <c r="D272" s="3">
        <v>280</v>
      </c>
      <c r="E272" s="3">
        <f>D272*0.8</f>
        <v>224</v>
      </c>
      <c r="F272" s="3">
        <f>D272*0.75</f>
        <v>210</v>
      </c>
      <c r="G272" s="3">
        <f>0.7*D272</f>
        <v>196</v>
      </c>
      <c r="H272" s="9"/>
      <c r="I272" s="9"/>
      <c r="J272" s="9"/>
    </row>
    <row r="273" spans="1:10" ht="18" customHeight="1">
      <c r="A273">
        <v>272</v>
      </c>
      <c r="B273" s="3" t="s">
        <v>96</v>
      </c>
      <c r="C273" s="3" t="s">
        <v>75</v>
      </c>
      <c r="D273" s="3">
        <v>380</v>
      </c>
      <c r="E273" s="3">
        <f>D273*0.8</f>
        <v>304</v>
      </c>
      <c r="F273" s="3">
        <f>D273*0.75</f>
        <v>285</v>
      </c>
      <c r="G273" s="3">
        <f>0.7*D273</f>
        <v>266</v>
      </c>
      <c r="H273" s="9"/>
      <c r="I273" s="9"/>
      <c r="J273" s="9"/>
    </row>
    <row r="274" spans="1:10" ht="18" customHeight="1">
      <c r="A274">
        <v>273</v>
      </c>
      <c r="B274" s="3" t="s">
        <v>387</v>
      </c>
      <c r="C274" s="3" t="s">
        <v>75</v>
      </c>
      <c r="D274" s="3">
        <v>570</v>
      </c>
      <c r="E274" s="3">
        <v>456</v>
      </c>
      <c r="F274" s="3">
        <v>427.5</v>
      </c>
      <c r="G274" s="3">
        <v>399</v>
      </c>
      <c r="H274" s="9"/>
      <c r="I274" s="9"/>
      <c r="J274" s="9"/>
    </row>
    <row r="275" spans="1:10" ht="18" customHeight="1">
      <c r="A275">
        <v>274</v>
      </c>
      <c r="B275" s="3" t="s">
        <v>110</v>
      </c>
      <c r="C275" s="3" t="s">
        <v>75</v>
      </c>
      <c r="D275" s="3">
        <v>660</v>
      </c>
      <c r="E275" s="3">
        <f>D275*0.85</f>
        <v>561</v>
      </c>
      <c r="F275" s="3">
        <f>D275*0.75</f>
        <v>495</v>
      </c>
      <c r="G275" s="3">
        <f>0.7*D275</f>
        <v>461.99999999999994</v>
      </c>
      <c r="H275" s="9"/>
      <c r="I275" s="9"/>
      <c r="J275" s="9"/>
    </row>
    <row r="276" spans="1:10" ht="18" customHeight="1">
      <c r="A276">
        <v>275</v>
      </c>
      <c r="B276" s="3" t="s">
        <v>530</v>
      </c>
      <c r="C276" s="3" t="s">
        <v>75</v>
      </c>
      <c r="D276" s="3">
        <v>1400</v>
      </c>
      <c r="E276" s="3">
        <f>D276*0.95</f>
        <v>1330</v>
      </c>
      <c r="F276" s="3">
        <f>D276*0.9</f>
        <v>1260</v>
      </c>
      <c r="G276" s="3">
        <f>D276*0.85</f>
        <v>1190</v>
      </c>
      <c r="H276" s="9"/>
      <c r="I276" s="9"/>
      <c r="J276" s="9"/>
    </row>
    <row r="277" spans="1:10" ht="18" customHeight="1">
      <c r="A277">
        <v>276</v>
      </c>
      <c r="B277" s="3" t="s">
        <v>531</v>
      </c>
      <c r="C277" s="3" t="s">
        <v>75</v>
      </c>
      <c r="D277" s="3">
        <v>350</v>
      </c>
      <c r="E277" s="3">
        <f>D277*0.95</f>
        <v>332.5</v>
      </c>
      <c r="F277" s="3">
        <f>D277*0.9</f>
        <v>315</v>
      </c>
      <c r="G277" s="3">
        <f>D277*0.85</f>
        <v>297.5</v>
      </c>
      <c r="H277" s="9"/>
      <c r="I277" s="9"/>
      <c r="J277" s="9"/>
    </row>
    <row r="278" spans="1:10" ht="18" customHeight="1">
      <c r="A278">
        <v>277</v>
      </c>
      <c r="B278" s="3" t="s">
        <v>194</v>
      </c>
      <c r="C278" s="3" t="s">
        <v>75</v>
      </c>
      <c r="D278" s="3">
        <v>280</v>
      </c>
      <c r="E278" s="3">
        <f>D278*0.8</f>
        <v>224</v>
      </c>
      <c r="F278" s="3">
        <f>D278*0.75</f>
        <v>210</v>
      </c>
      <c r="G278" s="3">
        <f>0.7*D278</f>
        <v>196</v>
      </c>
      <c r="H278" s="9"/>
      <c r="I278" s="9"/>
      <c r="J278" s="9"/>
    </row>
    <row r="279" spans="1:10" ht="18" customHeight="1">
      <c r="A279">
        <v>278</v>
      </c>
      <c r="B279" s="3" t="s">
        <v>195</v>
      </c>
      <c r="C279" s="3" t="s">
        <v>75</v>
      </c>
      <c r="D279" s="3">
        <v>380</v>
      </c>
      <c r="E279" s="3">
        <f>D279*0.8</f>
        <v>304</v>
      </c>
      <c r="F279" s="3">
        <f>D279*0.75</f>
        <v>285</v>
      </c>
      <c r="G279" s="3">
        <f>0.7*D279</f>
        <v>266</v>
      </c>
      <c r="H279" s="9"/>
      <c r="I279" s="9"/>
      <c r="J279" s="9"/>
    </row>
    <row r="280" spans="1:10" ht="18" customHeight="1">
      <c r="A280">
        <v>279</v>
      </c>
      <c r="B280" s="3" t="s">
        <v>204</v>
      </c>
      <c r="C280" s="3" t="s">
        <v>75</v>
      </c>
      <c r="D280" s="3">
        <v>277</v>
      </c>
      <c r="E280" s="3">
        <f>D280*0.8</f>
        <v>221.60000000000002</v>
      </c>
      <c r="F280" s="3">
        <f>D280*0.75</f>
        <v>207.75</v>
      </c>
      <c r="G280" s="3">
        <f>0.7*D280</f>
        <v>193.89999999999998</v>
      </c>
      <c r="H280" s="9"/>
      <c r="I280" s="9"/>
      <c r="J280" s="9"/>
    </row>
    <row r="281" spans="1:10" ht="18" customHeight="1">
      <c r="A281">
        <v>280</v>
      </c>
      <c r="B281" s="3" t="s">
        <v>338</v>
      </c>
      <c r="C281" s="3" t="s">
        <v>75</v>
      </c>
      <c r="D281" s="3">
        <v>165</v>
      </c>
      <c r="E281" s="3">
        <f>D281*0.8</f>
        <v>132</v>
      </c>
      <c r="F281" s="3">
        <f>D281*0.75</f>
        <v>123.75</v>
      </c>
      <c r="G281" s="3">
        <f>0.7*D281</f>
        <v>115.49999999999999</v>
      </c>
      <c r="H281" s="9"/>
      <c r="I281" s="9"/>
      <c r="J281" s="9"/>
    </row>
    <row r="282" spans="1:10" ht="18" customHeight="1">
      <c r="A282">
        <v>281</v>
      </c>
      <c r="B282" s="3" t="s">
        <v>209</v>
      </c>
      <c r="C282" s="3" t="s">
        <v>75</v>
      </c>
      <c r="D282" s="3">
        <v>170</v>
      </c>
      <c r="E282" s="3">
        <f>D282*0.8</f>
        <v>136</v>
      </c>
      <c r="F282" s="3">
        <f>D282*0.75</f>
        <v>127.5</v>
      </c>
      <c r="G282" s="3">
        <f>0.7*D282</f>
        <v>118.99999999999999</v>
      </c>
      <c r="H282" s="9"/>
      <c r="I282" s="9"/>
      <c r="J282" s="9"/>
    </row>
    <row r="283" spans="1:10" ht="18" customHeight="1">
      <c r="A283">
        <v>282</v>
      </c>
      <c r="B283" s="3" t="s">
        <v>388</v>
      </c>
      <c r="C283" s="3" t="s">
        <v>75</v>
      </c>
      <c r="D283" s="3">
        <v>570</v>
      </c>
      <c r="E283" s="3">
        <v>456</v>
      </c>
      <c r="F283" s="3">
        <v>427.5</v>
      </c>
      <c r="G283" s="3">
        <v>399</v>
      </c>
      <c r="H283" s="9"/>
      <c r="I283" s="9"/>
      <c r="J283" s="9"/>
    </row>
    <row r="284" spans="1:10" ht="18" customHeight="1">
      <c r="A284">
        <v>283</v>
      </c>
      <c r="B284" s="3" t="s">
        <v>389</v>
      </c>
      <c r="C284" s="3" t="s">
        <v>75</v>
      </c>
      <c r="D284" s="3">
        <v>68</v>
      </c>
      <c r="E284" s="3">
        <v>54.4</v>
      </c>
      <c r="F284" s="3">
        <v>51</v>
      </c>
      <c r="G284" s="3">
        <v>47.6</v>
      </c>
      <c r="H284" s="9"/>
      <c r="I284" s="9"/>
      <c r="J284" s="9"/>
    </row>
    <row r="285" spans="1:10" ht="18" customHeight="1">
      <c r="A285">
        <v>284</v>
      </c>
      <c r="B285" s="3" t="s">
        <v>419</v>
      </c>
      <c r="C285" s="3" t="s">
        <v>75</v>
      </c>
      <c r="D285" s="3">
        <v>148</v>
      </c>
      <c r="E285" s="3">
        <f>D285*0.85</f>
        <v>125.8</v>
      </c>
      <c r="F285" s="3">
        <f>D285*0.81</f>
        <v>119.88000000000001</v>
      </c>
      <c r="G285" s="3">
        <f>D285*0.78</f>
        <v>115.44</v>
      </c>
      <c r="H285" s="9"/>
      <c r="I285" s="9"/>
      <c r="J285" s="9"/>
    </row>
    <row r="286" spans="1:10" ht="18" customHeight="1">
      <c r="A286">
        <v>285</v>
      </c>
      <c r="B286" s="3" t="s">
        <v>420</v>
      </c>
      <c r="C286" s="3" t="s">
        <v>75</v>
      </c>
      <c r="D286" s="3">
        <v>108</v>
      </c>
      <c r="E286" s="3">
        <f>D286*0.85</f>
        <v>91.8</v>
      </c>
      <c r="F286" s="3">
        <f>D286*0.81</f>
        <v>87.48</v>
      </c>
      <c r="G286" s="3">
        <f>D286*0.78</f>
        <v>84.24000000000001</v>
      </c>
      <c r="H286" s="9"/>
      <c r="I286" s="9"/>
      <c r="J286" s="9"/>
    </row>
    <row r="287" spans="1:10" ht="18" customHeight="1">
      <c r="A287">
        <v>286</v>
      </c>
      <c r="B287" s="3" t="s">
        <v>421</v>
      </c>
      <c r="C287" s="3" t="s">
        <v>75</v>
      </c>
      <c r="D287" s="3">
        <v>688</v>
      </c>
      <c r="E287" s="3">
        <f>D287*0.85</f>
        <v>584.8</v>
      </c>
      <c r="F287" s="3">
        <f>D287*0.81</f>
        <v>557.2800000000001</v>
      </c>
      <c r="G287" s="3">
        <f>D287*0.78</f>
        <v>536.64</v>
      </c>
      <c r="H287" s="9"/>
      <c r="I287" s="9"/>
      <c r="J287" s="9"/>
    </row>
    <row r="288" spans="1:10" ht="18" customHeight="1">
      <c r="A288">
        <v>287</v>
      </c>
      <c r="B288" s="3" t="s">
        <v>422</v>
      </c>
      <c r="C288" s="3" t="s">
        <v>75</v>
      </c>
      <c r="D288" s="3">
        <v>570</v>
      </c>
      <c r="E288" s="3">
        <f>D288*0.85</f>
        <v>484.5</v>
      </c>
      <c r="F288" s="3">
        <f>D288*0.81</f>
        <v>461.70000000000005</v>
      </c>
      <c r="G288" s="3">
        <f>D288*0.78</f>
        <v>444.6</v>
      </c>
      <c r="H288" s="9"/>
      <c r="I288" s="9"/>
      <c r="J288" s="9"/>
    </row>
    <row r="289" spans="1:10" ht="18" customHeight="1">
      <c r="A289">
        <v>288</v>
      </c>
      <c r="B289" s="3" t="s">
        <v>423</v>
      </c>
      <c r="C289" s="3" t="s">
        <v>75</v>
      </c>
      <c r="D289" s="3">
        <v>280</v>
      </c>
      <c r="E289" s="3">
        <f>D289*0.85</f>
        <v>238</v>
      </c>
      <c r="F289" s="3">
        <f>D289*0.81</f>
        <v>226.8</v>
      </c>
      <c r="G289" s="3">
        <f>D289*0.78</f>
        <v>218.4</v>
      </c>
      <c r="H289" s="9"/>
      <c r="I289" s="9"/>
      <c r="J289" s="9"/>
    </row>
    <row r="290" spans="1:10" ht="18" customHeight="1">
      <c r="A290">
        <v>289</v>
      </c>
      <c r="B290" s="3" t="s">
        <v>230</v>
      </c>
      <c r="C290" s="3" t="s">
        <v>75</v>
      </c>
      <c r="D290" s="3">
        <v>500</v>
      </c>
      <c r="E290" s="3">
        <f aca="true" t="shared" si="41" ref="E290:E297">D290*0.8</f>
        <v>400</v>
      </c>
      <c r="F290" s="3">
        <f aca="true" t="shared" si="42" ref="F290:F297">D290*0.75</f>
        <v>375</v>
      </c>
      <c r="G290" s="3">
        <v>350</v>
      </c>
      <c r="H290" s="9"/>
      <c r="I290" s="9"/>
      <c r="J290" s="9"/>
    </row>
    <row r="291" spans="1:10" ht="18" customHeight="1">
      <c r="A291">
        <v>290</v>
      </c>
      <c r="B291" s="3" t="s">
        <v>265</v>
      </c>
      <c r="C291" s="3" t="s">
        <v>75</v>
      </c>
      <c r="D291" s="3">
        <v>230</v>
      </c>
      <c r="E291" s="3">
        <f t="shared" si="41"/>
        <v>184</v>
      </c>
      <c r="F291" s="3">
        <f t="shared" si="42"/>
        <v>172.5</v>
      </c>
      <c r="G291" s="3">
        <f>0.7*D291</f>
        <v>161</v>
      </c>
      <c r="H291" s="9"/>
      <c r="I291" s="9"/>
      <c r="J291" s="9"/>
    </row>
    <row r="292" spans="1:10" ht="18" customHeight="1">
      <c r="A292">
        <v>291</v>
      </c>
      <c r="B292" s="3" t="s">
        <v>337</v>
      </c>
      <c r="C292" s="3" t="s">
        <v>75</v>
      </c>
      <c r="D292" s="3">
        <v>165</v>
      </c>
      <c r="E292" s="3">
        <f t="shared" si="41"/>
        <v>132</v>
      </c>
      <c r="F292" s="3">
        <f t="shared" si="42"/>
        <v>123.75</v>
      </c>
      <c r="G292" s="3">
        <f>0.7*D292</f>
        <v>115.49999999999999</v>
      </c>
      <c r="H292" s="9"/>
      <c r="I292" s="9"/>
      <c r="J292" s="9"/>
    </row>
    <row r="293" spans="1:10" ht="18" customHeight="1">
      <c r="A293">
        <v>292</v>
      </c>
      <c r="B293" s="26" t="s">
        <v>600</v>
      </c>
      <c r="C293" s="3" t="s">
        <v>75</v>
      </c>
      <c r="D293" s="3">
        <v>209</v>
      </c>
      <c r="E293" s="3">
        <v>167.2</v>
      </c>
      <c r="F293" s="3">
        <v>156.75</v>
      </c>
      <c r="G293" s="3">
        <v>146.3</v>
      </c>
      <c r="H293" s="9"/>
      <c r="I293" s="9"/>
      <c r="J293" s="9"/>
    </row>
    <row r="294" spans="1:10" ht="18" customHeight="1">
      <c r="A294">
        <v>293</v>
      </c>
      <c r="B294" s="3" t="s">
        <v>266</v>
      </c>
      <c r="C294" s="3" t="s">
        <v>75</v>
      </c>
      <c r="D294" s="3">
        <v>706</v>
      </c>
      <c r="E294" s="3">
        <f t="shared" si="41"/>
        <v>564.8000000000001</v>
      </c>
      <c r="F294" s="3">
        <f t="shared" si="42"/>
        <v>529.5</v>
      </c>
      <c r="G294" s="3">
        <f>0.7*D294</f>
        <v>494.2</v>
      </c>
      <c r="H294" s="9"/>
      <c r="I294" s="9"/>
      <c r="J294" s="9"/>
    </row>
    <row r="295" spans="1:10" ht="18" customHeight="1">
      <c r="A295">
        <v>294</v>
      </c>
      <c r="B295" s="3" t="s">
        <v>267</v>
      </c>
      <c r="C295" s="3" t="s">
        <v>75</v>
      </c>
      <c r="D295" s="3">
        <v>270</v>
      </c>
      <c r="E295" s="3">
        <f t="shared" si="41"/>
        <v>216</v>
      </c>
      <c r="F295" s="3">
        <f t="shared" si="42"/>
        <v>202.5</v>
      </c>
      <c r="G295" s="3">
        <f>0.7*D295</f>
        <v>189</v>
      </c>
      <c r="H295" s="9"/>
      <c r="I295" s="9"/>
      <c r="J295" s="9"/>
    </row>
    <row r="296" spans="1:10" ht="18" customHeight="1">
      <c r="A296">
        <v>295</v>
      </c>
      <c r="B296" s="3" t="s">
        <v>542</v>
      </c>
      <c r="C296" s="3" t="s">
        <v>75</v>
      </c>
      <c r="D296" s="3">
        <v>445</v>
      </c>
      <c r="E296" s="3">
        <v>356</v>
      </c>
      <c r="F296" s="3">
        <v>333.75</v>
      </c>
      <c r="G296" s="3">
        <v>311.5</v>
      </c>
      <c r="H296" s="9"/>
      <c r="I296" s="9"/>
      <c r="J296" s="9"/>
    </row>
    <row r="297" spans="1:10" ht="18" customHeight="1">
      <c r="A297">
        <v>296</v>
      </c>
      <c r="B297" s="3" t="s">
        <v>277</v>
      </c>
      <c r="C297" s="3" t="s">
        <v>75</v>
      </c>
      <c r="D297" s="3">
        <v>494</v>
      </c>
      <c r="E297" s="3">
        <f t="shared" si="41"/>
        <v>395.20000000000005</v>
      </c>
      <c r="F297" s="3">
        <f t="shared" si="42"/>
        <v>370.5</v>
      </c>
      <c r="G297" s="3">
        <f>0.7*D297</f>
        <v>345.79999999999995</v>
      </c>
      <c r="H297" s="9"/>
      <c r="I297" s="9"/>
      <c r="J297" s="9"/>
    </row>
    <row r="298" spans="1:10" ht="18" customHeight="1">
      <c r="A298">
        <v>297</v>
      </c>
      <c r="B298" s="2" t="s">
        <v>424</v>
      </c>
      <c r="C298" s="2" t="s">
        <v>19</v>
      </c>
      <c r="D298" s="2">
        <v>990</v>
      </c>
      <c r="E298" s="2">
        <f>D298*0.9</f>
        <v>891</v>
      </c>
      <c r="F298" s="2">
        <f>D298*0.82</f>
        <v>811.8</v>
      </c>
      <c r="G298" s="2">
        <f>D298*0.8</f>
        <v>792</v>
      </c>
      <c r="H298" s="9"/>
      <c r="I298" s="9"/>
      <c r="J298" s="9"/>
    </row>
    <row r="299" spans="1:10" ht="18" customHeight="1">
      <c r="A299">
        <v>298</v>
      </c>
      <c r="B299" s="2" t="s">
        <v>89</v>
      </c>
      <c r="C299" s="2" t="s">
        <v>19</v>
      </c>
      <c r="D299" s="2">
        <v>390</v>
      </c>
      <c r="E299" s="2">
        <f>D299*0.9</f>
        <v>351</v>
      </c>
      <c r="F299" s="2">
        <f>D299*0.82</f>
        <v>319.79999999999995</v>
      </c>
      <c r="G299" s="2">
        <f>D299*0.8</f>
        <v>312</v>
      </c>
      <c r="H299" s="9"/>
      <c r="I299" s="9"/>
      <c r="J299" s="9"/>
    </row>
    <row r="300" spans="1:11" ht="18" customHeight="1">
      <c r="A300">
        <v>299</v>
      </c>
      <c r="B300" s="2" t="s">
        <v>97</v>
      </c>
      <c r="C300" s="2" t="s">
        <v>19</v>
      </c>
      <c r="D300" s="2">
        <v>490</v>
      </c>
      <c r="E300" s="2">
        <f>D300*0.9</f>
        <v>441</v>
      </c>
      <c r="F300" s="2">
        <f>D300*0.82</f>
        <v>401.79999999999995</v>
      </c>
      <c r="G300" s="2">
        <f>D300*0.8</f>
        <v>392</v>
      </c>
      <c r="H300" s="9"/>
      <c r="I300" s="9"/>
      <c r="J300" s="9"/>
      <c r="K300" s="7"/>
    </row>
    <row r="301" spans="1:10" ht="18" customHeight="1">
      <c r="A301">
        <v>300</v>
      </c>
      <c r="B301" s="2" t="s">
        <v>155</v>
      </c>
      <c r="C301" s="2" t="s">
        <v>19</v>
      </c>
      <c r="D301" s="2">
        <v>1500</v>
      </c>
      <c r="E301" s="2">
        <f>D301*0.9</f>
        <v>1350</v>
      </c>
      <c r="F301" s="2">
        <f>D301*0.82</f>
        <v>1230</v>
      </c>
      <c r="G301" s="2">
        <f>D301*0.8</f>
        <v>1200</v>
      </c>
      <c r="H301" s="10"/>
      <c r="I301" s="10"/>
      <c r="J301" s="10"/>
    </row>
    <row r="302" spans="1:10" ht="18" customHeight="1">
      <c r="A302">
        <v>301</v>
      </c>
      <c r="B302" s="2" t="s">
        <v>362</v>
      </c>
      <c r="C302" s="2" t="s">
        <v>19</v>
      </c>
      <c r="D302" s="2">
        <v>4000</v>
      </c>
      <c r="E302" s="2">
        <f>D302*0.93</f>
        <v>3720</v>
      </c>
      <c r="F302" s="2">
        <f>D302*0.9</f>
        <v>3600</v>
      </c>
      <c r="G302" s="2">
        <f>D302*0.87</f>
        <v>3480</v>
      </c>
      <c r="H302" s="10"/>
      <c r="I302" s="10"/>
      <c r="J302" s="10"/>
    </row>
    <row r="303" spans="1:10" ht="18" customHeight="1">
      <c r="A303">
        <v>302</v>
      </c>
      <c r="B303" s="2" t="s">
        <v>363</v>
      </c>
      <c r="C303" s="2" t="s">
        <v>19</v>
      </c>
      <c r="D303" s="2">
        <v>5300</v>
      </c>
      <c r="E303" s="2">
        <f>D303*0.93</f>
        <v>4929</v>
      </c>
      <c r="F303" s="2">
        <f>D303*0.9</f>
        <v>4770</v>
      </c>
      <c r="G303" s="2">
        <f>D303*0.87</f>
        <v>4611</v>
      </c>
      <c r="H303" s="10"/>
      <c r="I303" s="10"/>
      <c r="J303" s="10"/>
    </row>
    <row r="304" spans="1:10" ht="18" customHeight="1">
      <c r="A304">
        <v>303</v>
      </c>
      <c r="B304" s="3" t="s">
        <v>364</v>
      </c>
      <c r="C304" s="3" t="s">
        <v>66</v>
      </c>
      <c r="D304" s="3">
        <v>9100</v>
      </c>
      <c r="E304" s="3">
        <f>D304*0.97</f>
        <v>8827</v>
      </c>
      <c r="F304" s="3">
        <f>D304*0.96</f>
        <v>8736</v>
      </c>
      <c r="G304" s="3">
        <f>D304*0.96</f>
        <v>8736</v>
      </c>
      <c r="H304" s="10"/>
      <c r="I304" s="10"/>
      <c r="J304" s="10"/>
    </row>
    <row r="305" spans="1:10" ht="18" customHeight="1">
      <c r="A305">
        <v>304</v>
      </c>
      <c r="B305" s="3" t="s">
        <v>69</v>
      </c>
      <c r="C305" s="3" t="s">
        <v>66</v>
      </c>
      <c r="D305" s="3">
        <v>22300</v>
      </c>
      <c r="E305" s="3">
        <f>D305*0.95</f>
        <v>21185</v>
      </c>
      <c r="F305" s="3">
        <f>D305*0.91</f>
        <v>20293</v>
      </c>
      <c r="G305" s="3">
        <f>D305*0.9</f>
        <v>20070</v>
      </c>
      <c r="H305" s="10"/>
      <c r="I305" s="10"/>
      <c r="J305" s="10"/>
    </row>
    <row r="306" spans="1:10" ht="18" customHeight="1">
      <c r="A306">
        <v>305</v>
      </c>
      <c r="B306" s="3" t="s">
        <v>70</v>
      </c>
      <c r="C306" s="3" t="s">
        <v>66</v>
      </c>
      <c r="D306" s="3">
        <v>23900</v>
      </c>
      <c r="E306" s="3">
        <f>D306*0.95</f>
        <v>22705</v>
      </c>
      <c r="F306" s="3">
        <f>D306*0.91</f>
        <v>21749</v>
      </c>
      <c r="G306" s="3">
        <f>D306*0.9</f>
        <v>21510</v>
      </c>
      <c r="H306" s="10"/>
      <c r="I306" s="10"/>
      <c r="J306" s="10"/>
    </row>
    <row r="307" spans="1:10" ht="18" customHeight="1">
      <c r="A307">
        <v>306</v>
      </c>
      <c r="B307" s="3" t="s">
        <v>71</v>
      </c>
      <c r="C307" s="3" t="s">
        <v>66</v>
      </c>
      <c r="D307" s="3">
        <v>25300</v>
      </c>
      <c r="E307" s="3">
        <f>D307*0.95</f>
        <v>24035</v>
      </c>
      <c r="F307" s="3">
        <f>D307*0.91</f>
        <v>23023</v>
      </c>
      <c r="G307" s="3">
        <f>D307*0.9</f>
        <v>22770</v>
      </c>
      <c r="H307" s="10"/>
      <c r="I307" s="10"/>
      <c r="J307" s="10"/>
    </row>
    <row r="308" spans="1:10" ht="18" customHeight="1">
      <c r="A308">
        <v>307</v>
      </c>
      <c r="B308" s="3" t="s">
        <v>574</v>
      </c>
      <c r="C308" s="3" t="s">
        <v>66</v>
      </c>
      <c r="D308" s="3">
        <v>27900</v>
      </c>
      <c r="E308" s="3">
        <v>26505</v>
      </c>
      <c r="F308" s="3">
        <v>25389</v>
      </c>
      <c r="G308" s="3">
        <v>25110</v>
      </c>
      <c r="H308" s="10"/>
      <c r="I308" s="10"/>
      <c r="J308" s="10"/>
    </row>
    <row r="309" spans="1:10" ht="18" customHeight="1">
      <c r="A309">
        <v>308</v>
      </c>
      <c r="B309" s="3" t="s">
        <v>72</v>
      </c>
      <c r="C309" s="3" t="s">
        <v>66</v>
      </c>
      <c r="D309" s="3">
        <v>29600</v>
      </c>
      <c r="E309" s="3">
        <f>D309*0.95</f>
        <v>28120</v>
      </c>
      <c r="F309" s="3">
        <f>D309*0.91</f>
        <v>26936</v>
      </c>
      <c r="G309" s="3">
        <f>D309*0.9</f>
        <v>26640</v>
      </c>
      <c r="H309" s="11"/>
      <c r="I309" s="11"/>
      <c r="J309" s="11"/>
    </row>
    <row r="310" spans="1:10" ht="18" customHeight="1">
      <c r="A310">
        <v>309</v>
      </c>
      <c r="B310" s="3" t="s">
        <v>86</v>
      </c>
      <c r="C310" s="3" t="s">
        <v>66</v>
      </c>
      <c r="D310" s="3">
        <v>11590</v>
      </c>
      <c r="E310" s="3">
        <v>11400</v>
      </c>
      <c r="F310" s="3">
        <v>11200</v>
      </c>
      <c r="G310" s="3">
        <f>D310*0.95</f>
        <v>11010.5</v>
      </c>
      <c r="H310" s="10"/>
      <c r="I310" s="10"/>
      <c r="J310" s="10"/>
    </row>
    <row r="311" spans="1:10" ht="18" customHeight="1">
      <c r="A311">
        <v>310</v>
      </c>
      <c r="B311" s="3" t="s">
        <v>87</v>
      </c>
      <c r="C311" s="3" t="s">
        <v>66</v>
      </c>
      <c r="D311" s="3">
        <v>15999</v>
      </c>
      <c r="E311" s="3">
        <f>D311*0.98</f>
        <v>15679.02</v>
      </c>
      <c r="F311" s="3">
        <f>0.96*D311</f>
        <v>15359.039999999999</v>
      </c>
      <c r="G311" s="3">
        <f>D311*0.95</f>
        <v>15199.05</v>
      </c>
      <c r="H311" s="10"/>
      <c r="I311" s="10"/>
      <c r="J311" s="10"/>
    </row>
    <row r="312" spans="1:10" ht="18" customHeight="1">
      <c r="A312">
        <v>311</v>
      </c>
      <c r="B312" s="26" t="s">
        <v>425</v>
      </c>
      <c r="C312" s="3" t="s">
        <v>66</v>
      </c>
      <c r="D312" s="3">
        <v>175000</v>
      </c>
      <c r="E312" s="3">
        <f>D312*0.99</f>
        <v>173250</v>
      </c>
      <c r="F312" s="3">
        <f>0.98*D312</f>
        <v>171500</v>
      </c>
      <c r="G312" s="3">
        <f>D312*0.97</f>
        <v>169750</v>
      </c>
      <c r="H312" s="10"/>
      <c r="I312" s="10"/>
      <c r="J312" s="10"/>
    </row>
    <row r="313" spans="1:10" ht="18" customHeight="1">
      <c r="A313">
        <v>312</v>
      </c>
      <c r="B313" s="3" t="s">
        <v>90</v>
      </c>
      <c r="C313" s="3" t="s">
        <v>66</v>
      </c>
      <c r="D313" s="3">
        <v>25100</v>
      </c>
      <c r="E313" s="3">
        <f>D313*0.98</f>
        <v>24598</v>
      </c>
      <c r="F313" s="3">
        <f>0.96*D313</f>
        <v>24096</v>
      </c>
      <c r="G313" s="3">
        <f>D313*0.95</f>
        <v>23845</v>
      </c>
      <c r="H313" s="11"/>
      <c r="I313" s="11"/>
      <c r="J313" s="11"/>
    </row>
    <row r="314" spans="1:10" ht="18" customHeight="1">
      <c r="A314">
        <v>313</v>
      </c>
      <c r="B314" s="3" t="s">
        <v>171</v>
      </c>
      <c r="C314" s="3" t="s">
        <v>66</v>
      </c>
      <c r="D314" s="3">
        <v>87900</v>
      </c>
      <c r="E314" s="3">
        <v>87900</v>
      </c>
      <c r="F314" s="3">
        <v>87000</v>
      </c>
      <c r="G314" s="6">
        <v>84555</v>
      </c>
      <c r="H314" s="10"/>
      <c r="I314" s="10"/>
      <c r="J314" s="10"/>
    </row>
    <row r="315" spans="1:10" ht="18" customHeight="1">
      <c r="A315">
        <v>314</v>
      </c>
      <c r="B315" s="3" t="s">
        <v>180</v>
      </c>
      <c r="C315" s="3" t="s">
        <v>66</v>
      </c>
      <c r="D315" s="3">
        <v>15100</v>
      </c>
      <c r="E315" s="3">
        <f>D315*0.96</f>
        <v>14496</v>
      </c>
      <c r="F315" s="3">
        <f>D315*0.94</f>
        <v>14194</v>
      </c>
      <c r="G315" s="3">
        <f>D315*0.93</f>
        <v>14043</v>
      </c>
      <c r="H315" s="10"/>
      <c r="I315" s="10"/>
      <c r="J315" s="10"/>
    </row>
    <row r="316" spans="1:10" ht="18" customHeight="1">
      <c r="A316">
        <v>315</v>
      </c>
      <c r="B316" s="3" t="s">
        <v>426</v>
      </c>
      <c r="C316" s="3" t="s">
        <v>66</v>
      </c>
      <c r="D316" s="3">
        <v>9400</v>
      </c>
      <c r="E316" s="3">
        <f>D316*0.96</f>
        <v>9024</v>
      </c>
      <c r="F316" s="3">
        <f>D316*0.94</f>
        <v>8836</v>
      </c>
      <c r="G316" s="3">
        <f>D316*0.93</f>
        <v>8742</v>
      </c>
      <c r="H316" s="10"/>
      <c r="I316" s="10"/>
      <c r="J316" s="10"/>
    </row>
    <row r="317" spans="1:10" ht="18" customHeight="1">
      <c r="A317">
        <v>316</v>
      </c>
      <c r="B317" s="3" t="s">
        <v>205</v>
      </c>
      <c r="C317" s="3" t="s">
        <v>66</v>
      </c>
      <c r="D317" s="3">
        <v>2890</v>
      </c>
      <c r="E317" s="3">
        <f>D317*0.98</f>
        <v>2832.2</v>
      </c>
      <c r="F317" s="3">
        <f>0.96*D317</f>
        <v>2774.4</v>
      </c>
      <c r="G317" s="3">
        <f>D317*0.95</f>
        <v>2745.5</v>
      </c>
      <c r="H317" s="10"/>
      <c r="I317" s="10"/>
      <c r="J317" s="10"/>
    </row>
    <row r="318" spans="1:10" ht="18" customHeight="1">
      <c r="A318">
        <v>317</v>
      </c>
      <c r="B318" s="3" t="s">
        <v>210</v>
      </c>
      <c r="C318" s="3" t="s">
        <v>66</v>
      </c>
      <c r="D318" s="3">
        <v>16100</v>
      </c>
      <c r="E318" s="3">
        <f>D318*0.96</f>
        <v>15456</v>
      </c>
      <c r="F318" s="3">
        <f>D318*0.94</f>
        <v>15134</v>
      </c>
      <c r="G318" s="3">
        <f>D318*0.93</f>
        <v>14973</v>
      </c>
      <c r="H318" s="10"/>
      <c r="I318" s="10"/>
      <c r="J318" s="10"/>
    </row>
    <row r="319" spans="1:10" ht="18" customHeight="1">
      <c r="A319">
        <v>318</v>
      </c>
      <c r="B319" s="3" t="s">
        <v>222</v>
      </c>
      <c r="C319" s="3" t="s">
        <v>66</v>
      </c>
      <c r="D319" s="3">
        <v>49700</v>
      </c>
      <c r="E319" s="3">
        <f>D319*0.95</f>
        <v>47215</v>
      </c>
      <c r="F319" s="3">
        <f>D319*0.91</f>
        <v>45227</v>
      </c>
      <c r="G319" s="3">
        <f>D319*0.9</f>
        <v>44730</v>
      </c>
      <c r="H319" s="10"/>
      <c r="I319" s="10"/>
      <c r="J319" s="10"/>
    </row>
    <row r="320" spans="1:10" ht="18" customHeight="1">
      <c r="A320">
        <v>319</v>
      </c>
      <c r="B320" s="3" t="s">
        <v>227</v>
      </c>
      <c r="C320" s="3" t="s">
        <v>66</v>
      </c>
      <c r="D320" s="3">
        <v>25200</v>
      </c>
      <c r="E320" s="3">
        <f>D320*0.95</f>
        <v>23940</v>
      </c>
      <c r="F320" s="3">
        <f>D320*0.87</f>
        <v>21924</v>
      </c>
      <c r="G320" s="3">
        <f>D320*0.9</f>
        <v>22680</v>
      </c>
      <c r="H320" s="10"/>
      <c r="I320" s="10"/>
      <c r="J320" s="10"/>
    </row>
    <row r="321" spans="1:10" ht="18" customHeight="1">
      <c r="A321">
        <v>320</v>
      </c>
      <c r="B321" s="3" t="s">
        <v>261</v>
      </c>
      <c r="C321" s="3" t="s">
        <v>68</v>
      </c>
      <c r="D321" s="3">
        <v>1599</v>
      </c>
      <c r="E321" s="3">
        <f>D321*0.94</f>
        <v>1503.06</v>
      </c>
      <c r="F321" s="3">
        <f>D321*0.84</f>
        <v>1343.1599999999999</v>
      </c>
      <c r="G321" s="3">
        <f>D321*0.83</f>
        <v>1327.1699999999998</v>
      </c>
      <c r="H321" s="10"/>
      <c r="I321" s="10"/>
      <c r="J321" s="10"/>
    </row>
    <row r="322" spans="1:10" ht="18" customHeight="1">
      <c r="A322">
        <v>321</v>
      </c>
      <c r="B322" s="3" t="s">
        <v>67</v>
      </c>
      <c r="C322" s="3" t="s">
        <v>68</v>
      </c>
      <c r="D322" s="3">
        <v>2799</v>
      </c>
      <c r="E322" s="3">
        <f>D322*0.94</f>
        <v>2631.06</v>
      </c>
      <c r="F322" s="3">
        <f>D322*0.84</f>
        <v>2351.16</v>
      </c>
      <c r="G322" s="3">
        <f>D322*0.83</f>
        <v>2323.17</v>
      </c>
      <c r="H322" s="10"/>
      <c r="I322" s="10"/>
      <c r="J322" s="10"/>
    </row>
    <row r="323" spans="1:10" ht="18" customHeight="1">
      <c r="A323">
        <v>322</v>
      </c>
      <c r="B323" s="3" t="s">
        <v>427</v>
      </c>
      <c r="C323" s="3" t="s">
        <v>68</v>
      </c>
      <c r="D323" s="3">
        <v>1590</v>
      </c>
      <c r="E323" s="3">
        <f>D323*0.94</f>
        <v>1494.6</v>
      </c>
      <c r="F323" s="3">
        <f>D323*0.84</f>
        <v>1335.6</v>
      </c>
      <c r="G323" s="3">
        <f>D323*0.83</f>
        <v>1319.7</v>
      </c>
      <c r="H323" s="10"/>
      <c r="I323" s="10"/>
      <c r="J323" s="10"/>
    </row>
    <row r="324" spans="1:10" ht="18" customHeight="1">
      <c r="A324">
        <v>323</v>
      </c>
      <c r="B324" s="3" t="s">
        <v>104</v>
      </c>
      <c r="C324" s="3" t="s">
        <v>68</v>
      </c>
      <c r="D324" s="3">
        <v>1590</v>
      </c>
      <c r="E324" s="3">
        <f>D324*0.94</f>
        <v>1494.6</v>
      </c>
      <c r="F324" s="3">
        <f>D324*0.84</f>
        <v>1335.6</v>
      </c>
      <c r="G324" s="3">
        <f>D324*0.83</f>
        <v>1319.7</v>
      </c>
      <c r="H324" s="10"/>
      <c r="I324" s="10"/>
      <c r="J324" s="10"/>
    </row>
    <row r="325" spans="1:10" ht="18" customHeight="1">
      <c r="A325">
        <v>324</v>
      </c>
      <c r="B325" s="3" t="s">
        <v>394</v>
      </c>
      <c r="C325" s="3" t="s">
        <v>68</v>
      </c>
      <c r="D325" s="3">
        <v>37900</v>
      </c>
      <c r="E325" s="3">
        <v>37055</v>
      </c>
      <c r="F325" s="3">
        <v>36500</v>
      </c>
      <c r="G325" s="3">
        <v>36200</v>
      </c>
      <c r="H325" s="10"/>
      <c r="I325" s="10"/>
      <c r="J325" s="10"/>
    </row>
    <row r="326" spans="1:10" ht="18" customHeight="1">
      <c r="A326">
        <v>325</v>
      </c>
      <c r="B326" s="3" t="s">
        <v>395</v>
      </c>
      <c r="C326" s="3" t="s">
        <v>66</v>
      </c>
      <c r="D326" s="3">
        <v>39900</v>
      </c>
      <c r="E326" s="3">
        <v>39000</v>
      </c>
      <c r="F326" s="3">
        <v>38900</v>
      </c>
      <c r="G326" s="3">
        <v>38510</v>
      </c>
      <c r="H326" s="10"/>
      <c r="I326" s="10"/>
      <c r="J326" s="10"/>
    </row>
    <row r="327" spans="1:10" ht="18" customHeight="1">
      <c r="A327">
        <v>326</v>
      </c>
      <c r="B327" s="3" t="s">
        <v>258</v>
      </c>
      <c r="C327" s="3" t="s">
        <v>66</v>
      </c>
      <c r="D327" s="3">
        <v>53999</v>
      </c>
      <c r="E327" s="3">
        <v>53999</v>
      </c>
      <c r="F327" s="3">
        <v>53999</v>
      </c>
      <c r="G327" s="3">
        <v>53999</v>
      </c>
      <c r="H327" s="10"/>
      <c r="I327" s="10"/>
      <c r="J327" s="10"/>
    </row>
    <row r="328" spans="1:10" ht="18" customHeight="1">
      <c r="A328">
        <v>327</v>
      </c>
      <c r="B328" s="3" t="s">
        <v>259</v>
      </c>
      <c r="C328" s="3" t="s">
        <v>66</v>
      </c>
      <c r="D328" s="3">
        <v>19770</v>
      </c>
      <c r="E328" s="24">
        <v>19500</v>
      </c>
      <c r="F328" s="24">
        <v>19300</v>
      </c>
      <c r="G328" s="24">
        <v>18700</v>
      </c>
      <c r="H328" s="10"/>
      <c r="I328" s="10"/>
      <c r="J328" s="10"/>
    </row>
    <row r="329" spans="1:10" ht="18" customHeight="1">
      <c r="A329">
        <v>328</v>
      </c>
      <c r="B329" s="3" t="s">
        <v>260</v>
      </c>
      <c r="C329" s="3" t="s">
        <v>66</v>
      </c>
      <c r="D329" s="3">
        <v>60500</v>
      </c>
      <c r="E329" s="24">
        <v>60500</v>
      </c>
      <c r="F329" s="24">
        <f>D329*0.96</f>
        <v>58080</v>
      </c>
      <c r="G329" s="24">
        <v>57475</v>
      </c>
      <c r="H329" s="10"/>
      <c r="I329" s="10"/>
      <c r="J329" s="10"/>
    </row>
    <row r="330" spans="1:10" ht="18" customHeight="1">
      <c r="A330">
        <v>329</v>
      </c>
      <c r="B330" s="21" t="s">
        <v>339</v>
      </c>
      <c r="C330" s="3" t="s">
        <v>66</v>
      </c>
      <c r="D330" s="3">
        <v>7687</v>
      </c>
      <c r="E330" s="24">
        <f>D330*0.95</f>
        <v>7302.65</v>
      </c>
      <c r="F330" s="24">
        <f>D330*0.93</f>
        <v>7148.910000000001</v>
      </c>
      <c r="G330" s="24">
        <f>D330*0.9</f>
        <v>6918.3</v>
      </c>
      <c r="H330" s="10"/>
      <c r="I330" s="10"/>
      <c r="J330" s="10"/>
    </row>
    <row r="331" spans="1:10" ht="18" customHeight="1">
      <c r="A331">
        <v>330</v>
      </c>
      <c r="B331" s="21" t="s">
        <v>341</v>
      </c>
      <c r="C331" s="3" t="s">
        <v>66</v>
      </c>
      <c r="D331" s="3">
        <v>9400</v>
      </c>
      <c r="E331" s="24">
        <f>D331*0.95</f>
        <v>8930</v>
      </c>
      <c r="F331" s="24">
        <f>D331*0.93</f>
        <v>8742</v>
      </c>
      <c r="G331" s="24">
        <f>D331*0.9</f>
        <v>8460</v>
      </c>
      <c r="H331" s="10"/>
      <c r="I331" s="10"/>
      <c r="J331" s="10"/>
    </row>
    <row r="332" spans="1:10" ht="18" customHeight="1">
      <c r="A332">
        <v>331</v>
      </c>
      <c r="B332" s="21" t="s">
        <v>340</v>
      </c>
      <c r="C332" s="3" t="s">
        <v>66</v>
      </c>
      <c r="D332" s="3">
        <v>12500</v>
      </c>
      <c r="E332" s="24">
        <f>D332*0.97</f>
        <v>12125</v>
      </c>
      <c r="F332" s="24">
        <f>D332*0.95</f>
        <v>11875</v>
      </c>
      <c r="G332" s="24">
        <f>D332*0.94</f>
        <v>11750</v>
      </c>
      <c r="H332" s="10"/>
      <c r="I332" s="10"/>
      <c r="J332" s="10"/>
    </row>
    <row r="333" spans="1:10" ht="18" customHeight="1">
      <c r="A333">
        <v>332</v>
      </c>
      <c r="B333" s="21" t="s">
        <v>342</v>
      </c>
      <c r="C333" s="3" t="s">
        <v>66</v>
      </c>
      <c r="D333" s="3">
        <v>39999</v>
      </c>
      <c r="E333" s="24">
        <v>38799.03</v>
      </c>
      <c r="F333" s="24">
        <v>37999.05</v>
      </c>
      <c r="G333" s="24">
        <v>37700</v>
      </c>
      <c r="H333" s="10"/>
      <c r="I333" s="10"/>
      <c r="J333" s="10"/>
    </row>
    <row r="334" spans="1:10" ht="18" customHeight="1">
      <c r="A334">
        <v>333</v>
      </c>
      <c r="B334" s="21" t="s">
        <v>428</v>
      </c>
      <c r="C334" s="3" t="s">
        <v>66</v>
      </c>
      <c r="D334" s="3">
        <v>9770</v>
      </c>
      <c r="E334" s="24">
        <v>9574.6</v>
      </c>
      <c r="F334" s="24">
        <v>9379.2</v>
      </c>
      <c r="G334" s="24">
        <v>9281.5</v>
      </c>
      <c r="H334" s="10"/>
      <c r="I334" s="10"/>
      <c r="J334" s="10"/>
    </row>
    <row r="335" spans="1:10" ht="18" customHeight="1">
      <c r="A335">
        <v>334</v>
      </c>
      <c r="B335" s="21" t="s">
        <v>429</v>
      </c>
      <c r="C335" s="3" t="s">
        <v>66</v>
      </c>
      <c r="D335" s="3">
        <v>69900</v>
      </c>
      <c r="E335" s="3">
        <v>69900</v>
      </c>
      <c r="F335" s="24">
        <v>67104</v>
      </c>
      <c r="G335" s="24">
        <v>66405</v>
      </c>
      <c r="H335" s="10"/>
      <c r="I335" s="10"/>
      <c r="J335" s="10"/>
    </row>
    <row r="336" spans="1:10" ht="18" customHeight="1">
      <c r="A336">
        <v>335</v>
      </c>
      <c r="B336" s="21" t="s">
        <v>399</v>
      </c>
      <c r="C336" s="3" t="s">
        <v>66</v>
      </c>
      <c r="D336" s="3">
        <v>1130</v>
      </c>
      <c r="E336" s="3">
        <f>D336*0.98</f>
        <v>1107.4</v>
      </c>
      <c r="F336" s="3">
        <f>0.96*D336</f>
        <v>1084.8</v>
      </c>
      <c r="G336" s="3">
        <f>D336*0.95</f>
        <v>1073.5</v>
      </c>
      <c r="H336" s="10"/>
      <c r="I336" s="10"/>
      <c r="J336" s="10"/>
    </row>
    <row r="337" spans="1:10" ht="18" customHeight="1">
      <c r="A337">
        <v>336</v>
      </c>
      <c r="B337" s="21" t="s">
        <v>400</v>
      </c>
      <c r="C337" s="3" t="s">
        <v>66</v>
      </c>
      <c r="D337" s="3">
        <v>1250</v>
      </c>
      <c r="E337" s="3">
        <f aca="true" t="shared" si="43" ref="E337:E357">D337*0.98</f>
        <v>1225</v>
      </c>
      <c r="F337" s="3">
        <f aca="true" t="shared" si="44" ref="F337:F357">0.96*D337</f>
        <v>1200</v>
      </c>
      <c r="G337" s="3">
        <f aca="true" t="shared" si="45" ref="G337:G357">D337*0.95</f>
        <v>1187.5</v>
      </c>
      <c r="H337" s="10"/>
      <c r="I337" s="10"/>
      <c r="J337" s="10"/>
    </row>
    <row r="338" spans="1:10" ht="18" customHeight="1">
      <c r="A338">
        <v>337</v>
      </c>
      <c r="B338" s="21" t="s">
        <v>401</v>
      </c>
      <c r="C338" s="3" t="s">
        <v>66</v>
      </c>
      <c r="D338" s="3">
        <v>1560</v>
      </c>
      <c r="E338" s="3">
        <f t="shared" si="43"/>
        <v>1528.8</v>
      </c>
      <c r="F338" s="3">
        <f t="shared" si="44"/>
        <v>1497.6</v>
      </c>
      <c r="G338" s="3">
        <f t="shared" si="45"/>
        <v>1482</v>
      </c>
      <c r="H338" s="10"/>
      <c r="I338" s="10"/>
      <c r="J338" s="10"/>
    </row>
    <row r="339" spans="1:10" ht="18" customHeight="1">
      <c r="A339">
        <v>338</v>
      </c>
      <c r="B339" s="21" t="s">
        <v>403</v>
      </c>
      <c r="C339" s="3" t="s">
        <v>66</v>
      </c>
      <c r="D339" s="3">
        <v>2300</v>
      </c>
      <c r="E339" s="3">
        <f t="shared" si="43"/>
        <v>2254</v>
      </c>
      <c r="F339" s="3">
        <f t="shared" si="44"/>
        <v>2208</v>
      </c>
      <c r="G339" s="3">
        <f t="shared" si="45"/>
        <v>2185</v>
      </c>
      <c r="H339" s="10"/>
      <c r="I339" s="10"/>
      <c r="J339" s="10"/>
    </row>
    <row r="340" spans="1:10" ht="18" customHeight="1">
      <c r="A340">
        <v>339</v>
      </c>
      <c r="B340" s="21" t="s">
        <v>402</v>
      </c>
      <c r="C340" s="3" t="s">
        <v>66</v>
      </c>
      <c r="D340" s="3">
        <v>2720</v>
      </c>
      <c r="E340" s="3">
        <f t="shared" si="43"/>
        <v>2665.6</v>
      </c>
      <c r="F340" s="3">
        <f t="shared" si="44"/>
        <v>2611.2</v>
      </c>
      <c r="G340" s="3">
        <f t="shared" si="45"/>
        <v>2584</v>
      </c>
      <c r="H340" s="10"/>
      <c r="I340" s="10"/>
      <c r="J340" s="10"/>
    </row>
    <row r="341" spans="1:10" ht="18" customHeight="1">
      <c r="A341">
        <v>340</v>
      </c>
      <c r="B341" s="21" t="s">
        <v>405</v>
      </c>
      <c r="C341" s="3" t="s">
        <v>66</v>
      </c>
      <c r="D341" s="3">
        <v>1100</v>
      </c>
      <c r="E341" s="3">
        <f t="shared" si="43"/>
        <v>1078</v>
      </c>
      <c r="F341" s="3">
        <f t="shared" si="44"/>
        <v>1056</v>
      </c>
      <c r="G341" s="3">
        <f t="shared" si="45"/>
        <v>1045</v>
      </c>
      <c r="H341" s="10"/>
      <c r="I341" s="10"/>
      <c r="J341" s="10"/>
    </row>
    <row r="342" spans="1:10" ht="18" customHeight="1">
      <c r="A342">
        <v>341</v>
      </c>
      <c r="B342" s="21" t="s">
        <v>404</v>
      </c>
      <c r="C342" s="3" t="s">
        <v>66</v>
      </c>
      <c r="D342" s="3">
        <v>1950</v>
      </c>
      <c r="E342" s="3">
        <f t="shared" si="43"/>
        <v>1911</v>
      </c>
      <c r="F342" s="3">
        <f t="shared" si="44"/>
        <v>1872</v>
      </c>
      <c r="G342" s="3">
        <f t="shared" si="45"/>
        <v>1852.5</v>
      </c>
      <c r="H342" s="10"/>
      <c r="I342" s="10"/>
      <c r="J342" s="10"/>
    </row>
    <row r="343" spans="1:10" ht="18" customHeight="1">
      <c r="A343">
        <v>342</v>
      </c>
      <c r="B343" s="21" t="s">
        <v>436</v>
      </c>
      <c r="C343" s="3" t="s">
        <v>66</v>
      </c>
      <c r="D343" s="3">
        <v>56200</v>
      </c>
      <c r="E343" s="3">
        <v>56200</v>
      </c>
      <c r="F343" s="3">
        <v>55392</v>
      </c>
      <c r="G343" s="3">
        <v>54815</v>
      </c>
      <c r="H343" s="10"/>
      <c r="I343" s="10"/>
      <c r="J343" s="10"/>
    </row>
    <row r="344" spans="1:10" ht="18" customHeight="1">
      <c r="A344">
        <v>343</v>
      </c>
      <c r="B344" s="21" t="s">
        <v>435</v>
      </c>
      <c r="C344" s="3" t="s">
        <v>66</v>
      </c>
      <c r="D344" s="3">
        <v>59000</v>
      </c>
      <c r="E344" s="3">
        <v>59000</v>
      </c>
      <c r="F344" s="3">
        <f t="shared" si="44"/>
        <v>56640</v>
      </c>
      <c r="G344" s="3">
        <f t="shared" si="45"/>
        <v>56050</v>
      </c>
      <c r="H344" s="10"/>
      <c r="I344" s="10"/>
      <c r="J344" s="10"/>
    </row>
    <row r="345" spans="1:10" ht="27.75" customHeight="1">
      <c r="A345">
        <v>344</v>
      </c>
      <c r="B345" s="21" t="s">
        <v>90</v>
      </c>
      <c r="C345" s="3" t="s">
        <v>66</v>
      </c>
      <c r="D345" s="3">
        <v>25100</v>
      </c>
      <c r="E345" s="3">
        <f t="shared" si="43"/>
        <v>24598</v>
      </c>
      <c r="F345" s="3">
        <f t="shared" si="44"/>
        <v>24096</v>
      </c>
      <c r="G345" s="3">
        <f t="shared" si="45"/>
        <v>23845</v>
      </c>
      <c r="H345" s="10"/>
      <c r="I345" s="10"/>
      <c r="J345" s="10"/>
    </row>
    <row r="346" spans="1:10" ht="18.75" customHeight="1">
      <c r="A346">
        <v>345</v>
      </c>
      <c r="B346" s="21" t="s">
        <v>437</v>
      </c>
      <c r="C346" s="3" t="s">
        <v>66</v>
      </c>
      <c r="D346" s="3">
        <v>39500</v>
      </c>
      <c r="E346" s="3">
        <v>39500</v>
      </c>
      <c r="F346" s="3">
        <v>39500</v>
      </c>
      <c r="G346" s="3">
        <v>39500</v>
      </c>
      <c r="H346" s="10"/>
      <c r="I346" s="10"/>
      <c r="J346" s="10"/>
    </row>
    <row r="347" spans="1:10" ht="15.75" customHeight="1">
      <c r="A347">
        <v>346</v>
      </c>
      <c r="B347" s="21" t="s">
        <v>438</v>
      </c>
      <c r="C347" s="3" t="s">
        <v>66</v>
      </c>
      <c r="D347" s="3">
        <v>6999</v>
      </c>
      <c r="E347" s="3">
        <f t="shared" si="43"/>
        <v>6859.0199999999995</v>
      </c>
      <c r="F347" s="3">
        <f t="shared" si="44"/>
        <v>6719.04</v>
      </c>
      <c r="G347" s="3">
        <f t="shared" si="45"/>
        <v>6649.049999999999</v>
      </c>
      <c r="H347" s="10"/>
      <c r="I347" s="10"/>
      <c r="J347" s="10"/>
    </row>
    <row r="348" spans="1:10" ht="18" customHeight="1">
      <c r="A348">
        <v>347</v>
      </c>
      <c r="B348" s="21" t="s">
        <v>439</v>
      </c>
      <c r="C348" s="3" t="s">
        <v>66</v>
      </c>
      <c r="D348" s="3">
        <v>40800</v>
      </c>
      <c r="E348" s="3">
        <f t="shared" si="43"/>
        <v>39984</v>
      </c>
      <c r="F348" s="3">
        <f t="shared" si="44"/>
        <v>39168</v>
      </c>
      <c r="G348" s="3">
        <f t="shared" si="45"/>
        <v>38760</v>
      </c>
      <c r="H348" s="10"/>
      <c r="I348" s="10"/>
      <c r="J348" s="10"/>
    </row>
    <row r="349" spans="1:10" ht="18" customHeight="1">
      <c r="A349">
        <v>348</v>
      </c>
      <c r="B349" s="21" t="s">
        <v>601</v>
      </c>
      <c r="C349" s="3" t="s">
        <v>66</v>
      </c>
      <c r="D349" s="3">
        <v>8700</v>
      </c>
      <c r="E349" s="3">
        <v>8526</v>
      </c>
      <c r="F349" s="3">
        <f t="shared" si="44"/>
        <v>8352</v>
      </c>
      <c r="G349" s="3">
        <f t="shared" si="45"/>
        <v>8265</v>
      </c>
      <c r="H349" s="10"/>
      <c r="I349" s="10"/>
      <c r="J349" s="10"/>
    </row>
    <row r="350" spans="1:10" ht="18" customHeight="1">
      <c r="A350">
        <v>349</v>
      </c>
      <c r="B350" s="21" t="s">
        <v>434</v>
      </c>
      <c r="C350" s="3" t="s">
        <v>66</v>
      </c>
      <c r="D350" s="3">
        <v>2999</v>
      </c>
      <c r="E350" s="3">
        <f t="shared" si="43"/>
        <v>2939.02</v>
      </c>
      <c r="F350" s="3">
        <f>0.96*D350</f>
        <v>2879.04</v>
      </c>
      <c r="G350" s="3">
        <f t="shared" si="45"/>
        <v>2849.0499999999997</v>
      </c>
      <c r="H350" s="10"/>
      <c r="I350" s="10"/>
      <c r="J350" s="10"/>
    </row>
    <row r="351" spans="1:10" ht="18" customHeight="1">
      <c r="A351">
        <v>350</v>
      </c>
      <c r="B351" s="21" t="s">
        <v>433</v>
      </c>
      <c r="C351" s="3" t="s">
        <v>66</v>
      </c>
      <c r="D351" s="3">
        <v>161700</v>
      </c>
      <c r="E351" s="3">
        <v>161700</v>
      </c>
      <c r="F351" s="3">
        <v>161700</v>
      </c>
      <c r="G351" s="3">
        <v>161700</v>
      </c>
      <c r="H351" s="10"/>
      <c r="I351" s="10"/>
      <c r="J351" s="10"/>
    </row>
    <row r="352" spans="1:10" ht="18" customHeight="1">
      <c r="A352">
        <v>351</v>
      </c>
      <c r="B352" s="21" t="s">
        <v>432</v>
      </c>
      <c r="C352" s="3" t="s">
        <v>66</v>
      </c>
      <c r="D352" s="3">
        <v>6999</v>
      </c>
      <c r="E352" s="3">
        <f t="shared" si="43"/>
        <v>6859.0199999999995</v>
      </c>
      <c r="F352" s="3">
        <f t="shared" si="44"/>
        <v>6719.04</v>
      </c>
      <c r="G352" s="3">
        <f t="shared" si="45"/>
        <v>6649.049999999999</v>
      </c>
      <c r="H352" s="10"/>
      <c r="I352" s="10"/>
      <c r="J352" s="10"/>
    </row>
    <row r="353" spans="1:10" ht="18" customHeight="1">
      <c r="A353">
        <v>352</v>
      </c>
      <c r="B353" s="21" t="s">
        <v>431</v>
      </c>
      <c r="C353" s="3" t="s">
        <v>66</v>
      </c>
      <c r="D353" s="3">
        <v>17650</v>
      </c>
      <c r="E353" s="3">
        <f t="shared" si="43"/>
        <v>17297</v>
      </c>
      <c r="F353" s="3">
        <f>0.96*D353</f>
        <v>16944</v>
      </c>
      <c r="G353" s="3">
        <f t="shared" si="45"/>
        <v>16767.5</v>
      </c>
      <c r="H353" s="10"/>
      <c r="I353" s="10"/>
      <c r="J353" s="10"/>
    </row>
    <row r="354" spans="1:10" ht="18" customHeight="1">
      <c r="A354">
        <v>353</v>
      </c>
      <c r="B354" s="21" t="s">
        <v>441</v>
      </c>
      <c r="C354" s="3" t="s">
        <v>66</v>
      </c>
      <c r="D354" s="3">
        <v>27300</v>
      </c>
      <c r="E354" s="3">
        <f t="shared" si="43"/>
        <v>26754</v>
      </c>
      <c r="F354" s="3">
        <f t="shared" si="44"/>
        <v>26208</v>
      </c>
      <c r="G354" s="3">
        <f t="shared" si="45"/>
        <v>25935</v>
      </c>
      <c r="H354" s="10"/>
      <c r="I354" s="10"/>
      <c r="J354" s="10"/>
    </row>
    <row r="355" spans="1:10" ht="18" customHeight="1">
      <c r="A355">
        <v>354</v>
      </c>
      <c r="B355" s="21" t="s">
        <v>442</v>
      </c>
      <c r="C355" s="3" t="s">
        <v>66</v>
      </c>
      <c r="D355" s="3">
        <v>9450</v>
      </c>
      <c r="E355" s="3">
        <v>9261</v>
      </c>
      <c r="F355" s="3">
        <v>9072</v>
      </c>
      <c r="G355" s="3">
        <v>8977.5</v>
      </c>
      <c r="H355" s="10"/>
      <c r="I355" s="10"/>
      <c r="J355" s="10"/>
    </row>
    <row r="356" spans="1:10" ht="18" customHeight="1">
      <c r="A356">
        <v>355</v>
      </c>
      <c r="B356" s="21" t="s">
        <v>440</v>
      </c>
      <c r="C356" s="3" t="s">
        <v>66</v>
      </c>
      <c r="D356" s="3">
        <v>29950</v>
      </c>
      <c r="E356" s="3">
        <f t="shared" si="43"/>
        <v>29351</v>
      </c>
      <c r="F356" s="3">
        <f t="shared" si="44"/>
        <v>28752</v>
      </c>
      <c r="G356" s="3">
        <f t="shared" si="45"/>
        <v>28452.5</v>
      </c>
      <c r="H356" s="10"/>
      <c r="I356" s="10"/>
      <c r="J356" s="10"/>
    </row>
    <row r="357" spans="1:10" ht="18" customHeight="1">
      <c r="A357">
        <v>356</v>
      </c>
      <c r="B357" s="21" t="s">
        <v>430</v>
      </c>
      <c r="C357" s="3" t="s">
        <v>66</v>
      </c>
      <c r="D357" s="3">
        <v>4670</v>
      </c>
      <c r="E357" s="3">
        <f t="shared" si="43"/>
        <v>4576.6</v>
      </c>
      <c r="F357" s="3">
        <f t="shared" si="44"/>
        <v>4483.2</v>
      </c>
      <c r="G357" s="3">
        <f t="shared" si="45"/>
        <v>4436.5</v>
      </c>
      <c r="H357" s="10"/>
      <c r="I357" s="10"/>
      <c r="J357" s="10"/>
    </row>
    <row r="358" spans="1:10" ht="18" customHeight="1">
      <c r="A358">
        <v>357</v>
      </c>
      <c r="B358" s="2" t="s">
        <v>157</v>
      </c>
      <c r="C358" s="2" t="s">
        <v>158</v>
      </c>
      <c r="D358" s="2">
        <v>9990</v>
      </c>
      <c r="E358" s="2">
        <f>D358*0.92</f>
        <v>9190.800000000001</v>
      </c>
      <c r="F358" s="2">
        <f>D358*0.9</f>
        <v>8991</v>
      </c>
      <c r="G358" s="2">
        <f>D358*0.87</f>
        <v>8691.3</v>
      </c>
      <c r="H358" s="10"/>
      <c r="I358" s="10"/>
      <c r="J358" s="10"/>
    </row>
    <row r="359" spans="1:10" ht="18" customHeight="1">
      <c r="A359">
        <v>358</v>
      </c>
      <c r="B359" s="2" t="s">
        <v>309</v>
      </c>
      <c r="C359" s="2" t="s">
        <v>158</v>
      </c>
      <c r="D359" s="2">
        <v>8550</v>
      </c>
      <c r="E359" s="2">
        <f>D359*0.92</f>
        <v>7866</v>
      </c>
      <c r="F359" s="2">
        <f>D359*0.9</f>
        <v>7695</v>
      </c>
      <c r="G359" s="2">
        <f>D359*0.87</f>
        <v>7438.5</v>
      </c>
      <c r="H359" s="10"/>
      <c r="I359" s="10"/>
      <c r="J359" s="10"/>
    </row>
    <row r="360" spans="1:10" ht="18" customHeight="1">
      <c r="A360">
        <v>359</v>
      </c>
      <c r="B360" s="2" t="s">
        <v>179</v>
      </c>
      <c r="C360" s="2" t="s">
        <v>158</v>
      </c>
      <c r="D360" s="2">
        <v>6900</v>
      </c>
      <c r="E360" s="2">
        <f>D360*0.92</f>
        <v>6348</v>
      </c>
      <c r="F360" s="2">
        <f>D360*0.9</f>
        <v>6210</v>
      </c>
      <c r="G360" s="2">
        <f>D360*0.87</f>
        <v>6003</v>
      </c>
      <c r="H360" s="10"/>
      <c r="I360" s="10"/>
      <c r="J360" s="10"/>
    </row>
    <row r="361" spans="1:10" ht="18" customHeight="1">
      <c r="A361">
        <v>360</v>
      </c>
      <c r="B361" s="3" t="s">
        <v>143</v>
      </c>
      <c r="C361" s="3" t="s">
        <v>144</v>
      </c>
      <c r="D361" s="3">
        <v>38</v>
      </c>
      <c r="E361" s="3">
        <f aca="true" t="shared" si="46" ref="E361:E438">0.9*D361</f>
        <v>34.2</v>
      </c>
      <c r="F361" s="3">
        <f>0.9*D361</f>
        <v>34.2</v>
      </c>
      <c r="G361" s="3">
        <f>0.84*D361</f>
        <v>31.919999999999998</v>
      </c>
      <c r="H361" s="10"/>
      <c r="I361" s="10"/>
      <c r="J361" s="10"/>
    </row>
    <row r="362" spans="1:10" ht="18" customHeight="1">
      <c r="A362">
        <v>361</v>
      </c>
      <c r="B362" s="3" t="s">
        <v>145</v>
      </c>
      <c r="C362" s="3" t="s">
        <v>144</v>
      </c>
      <c r="D362" s="3">
        <v>33</v>
      </c>
      <c r="E362" s="3">
        <f t="shared" si="46"/>
        <v>29.7</v>
      </c>
      <c r="F362" s="3">
        <f aca="true" t="shared" si="47" ref="F362:F387">0.9*D362</f>
        <v>29.7</v>
      </c>
      <c r="G362" s="3">
        <f aca="true" t="shared" si="48" ref="G362:G387">0.84*D362</f>
        <v>27.72</v>
      </c>
      <c r="H362" s="10"/>
      <c r="I362" s="10"/>
      <c r="J362" s="10"/>
    </row>
    <row r="363" spans="1:10" ht="18" customHeight="1">
      <c r="A363">
        <v>362</v>
      </c>
      <c r="B363" s="3" t="s">
        <v>146</v>
      </c>
      <c r="C363" s="3" t="s">
        <v>144</v>
      </c>
      <c r="D363" s="3">
        <v>40</v>
      </c>
      <c r="E363" s="3">
        <f t="shared" si="46"/>
        <v>36</v>
      </c>
      <c r="F363" s="3">
        <f t="shared" si="47"/>
        <v>36</v>
      </c>
      <c r="G363" s="3">
        <f t="shared" si="48"/>
        <v>33.6</v>
      </c>
      <c r="H363" s="10"/>
      <c r="I363" s="10"/>
      <c r="J363" s="10"/>
    </row>
    <row r="364" spans="1:10" ht="18" customHeight="1">
      <c r="A364">
        <v>363</v>
      </c>
      <c r="B364" s="3" t="s">
        <v>147</v>
      </c>
      <c r="C364" s="3" t="s">
        <v>144</v>
      </c>
      <c r="D364" s="3">
        <v>35</v>
      </c>
      <c r="E364" s="3">
        <f t="shared" si="46"/>
        <v>31.5</v>
      </c>
      <c r="F364" s="3">
        <f t="shared" si="47"/>
        <v>31.5</v>
      </c>
      <c r="G364" s="3">
        <f t="shared" si="48"/>
        <v>29.4</v>
      </c>
      <c r="H364" s="10"/>
      <c r="I364" s="10"/>
      <c r="J364" s="10"/>
    </row>
    <row r="365" spans="1:10" ht="18" customHeight="1">
      <c r="A365">
        <v>364</v>
      </c>
      <c r="B365" s="3" t="s">
        <v>91</v>
      </c>
      <c r="C365" s="3" t="s">
        <v>76</v>
      </c>
      <c r="D365" s="3">
        <v>45</v>
      </c>
      <c r="E365" s="3">
        <f t="shared" si="46"/>
        <v>40.5</v>
      </c>
      <c r="F365" s="3">
        <f t="shared" si="47"/>
        <v>40.5</v>
      </c>
      <c r="G365" s="3">
        <f t="shared" si="48"/>
        <v>37.8</v>
      </c>
      <c r="H365" s="10"/>
      <c r="I365" s="10"/>
      <c r="J365" s="10"/>
    </row>
    <row r="366" spans="1:10" ht="18" customHeight="1">
      <c r="A366">
        <v>365</v>
      </c>
      <c r="B366" s="3" t="s">
        <v>470</v>
      </c>
      <c r="C366" s="3" t="s">
        <v>76</v>
      </c>
      <c r="D366" s="3">
        <v>60</v>
      </c>
      <c r="E366" s="3">
        <f t="shared" si="46"/>
        <v>54</v>
      </c>
      <c r="F366" s="3">
        <f t="shared" si="47"/>
        <v>54</v>
      </c>
      <c r="G366" s="3">
        <f t="shared" si="48"/>
        <v>50.4</v>
      </c>
      <c r="H366" s="10"/>
      <c r="I366" s="10"/>
      <c r="J366" s="10"/>
    </row>
    <row r="367" spans="1:10" ht="18" customHeight="1">
      <c r="A367">
        <v>366</v>
      </c>
      <c r="B367" s="3" t="s">
        <v>92</v>
      </c>
      <c r="C367" s="3" t="s">
        <v>76</v>
      </c>
      <c r="D367" s="3">
        <v>380</v>
      </c>
      <c r="E367" s="3">
        <f t="shared" si="46"/>
        <v>342</v>
      </c>
      <c r="F367" s="3">
        <f t="shared" si="47"/>
        <v>342</v>
      </c>
      <c r="G367" s="3">
        <f t="shared" si="48"/>
        <v>319.2</v>
      </c>
      <c r="H367" s="10"/>
      <c r="I367" s="10"/>
      <c r="J367" s="10"/>
    </row>
    <row r="368" spans="1:10" ht="18" customHeight="1">
      <c r="A368">
        <v>367</v>
      </c>
      <c r="B368" s="3" t="s">
        <v>93</v>
      </c>
      <c r="C368" s="3" t="s">
        <v>76</v>
      </c>
      <c r="D368" s="3">
        <v>280</v>
      </c>
      <c r="E368" s="3">
        <f t="shared" si="46"/>
        <v>252</v>
      </c>
      <c r="F368" s="3">
        <f t="shared" si="47"/>
        <v>252</v>
      </c>
      <c r="G368" s="3">
        <f t="shared" si="48"/>
        <v>235.2</v>
      </c>
      <c r="H368" s="10"/>
      <c r="I368" s="10"/>
      <c r="J368" s="10"/>
    </row>
    <row r="369" spans="1:10" ht="18" customHeight="1">
      <c r="A369">
        <v>368</v>
      </c>
      <c r="B369" s="3" t="s">
        <v>94</v>
      </c>
      <c r="C369" s="3" t="s">
        <v>76</v>
      </c>
      <c r="D369" s="3">
        <v>380</v>
      </c>
      <c r="E369" s="3">
        <f t="shared" si="46"/>
        <v>342</v>
      </c>
      <c r="F369" s="3">
        <f t="shared" si="47"/>
        <v>342</v>
      </c>
      <c r="G369" s="3">
        <f t="shared" si="48"/>
        <v>319.2</v>
      </c>
      <c r="H369" s="10"/>
      <c r="I369" s="10"/>
      <c r="J369" s="10"/>
    </row>
    <row r="370" spans="1:10" ht="18" customHeight="1">
      <c r="A370">
        <v>369</v>
      </c>
      <c r="B370" s="3" t="s">
        <v>446</v>
      </c>
      <c r="C370" s="3" t="s">
        <v>76</v>
      </c>
      <c r="D370" s="3">
        <v>469</v>
      </c>
      <c r="E370" s="3">
        <f t="shared" si="46"/>
        <v>422.1</v>
      </c>
      <c r="F370" s="3">
        <f t="shared" si="47"/>
        <v>422.1</v>
      </c>
      <c r="G370" s="3">
        <f t="shared" si="48"/>
        <v>393.96</v>
      </c>
      <c r="H370" s="10"/>
      <c r="I370" s="10"/>
      <c r="J370" s="10"/>
    </row>
    <row r="371" spans="1:10" ht="18" customHeight="1">
      <c r="A371">
        <v>370</v>
      </c>
      <c r="B371" s="3" t="s">
        <v>449</v>
      </c>
      <c r="C371" s="3" t="s">
        <v>76</v>
      </c>
      <c r="D371" s="3">
        <v>420</v>
      </c>
      <c r="E371" s="3">
        <f t="shared" si="46"/>
        <v>378</v>
      </c>
      <c r="F371" s="3">
        <f t="shared" si="47"/>
        <v>378</v>
      </c>
      <c r="G371" s="3">
        <f t="shared" si="48"/>
        <v>352.8</v>
      </c>
      <c r="H371" s="10"/>
      <c r="I371" s="10"/>
      <c r="J371" s="10"/>
    </row>
    <row r="372" spans="1:10" ht="18" customHeight="1">
      <c r="A372">
        <v>371</v>
      </c>
      <c r="B372" s="3" t="s">
        <v>450</v>
      </c>
      <c r="C372" s="3" t="s">
        <v>76</v>
      </c>
      <c r="D372" s="3">
        <v>342</v>
      </c>
      <c r="E372" s="3">
        <f t="shared" si="46"/>
        <v>307.8</v>
      </c>
      <c r="F372" s="3">
        <f t="shared" si="47"/>
        <v>307.8</v>
      </c>
      <c r="G372" s="3">
        <f t="shared" si="48"/>
        <v>287.28</v>
      </c>
      <c r="H372" s="10"/>
      <c r="I372" s="10"/>
      <c r="J372" s="10"/>
    </row>
    <row r="373" spans="1:10" ht="18" customHeight="1">
      <c r="A373">
        <v>372</v>
      </c>
      <c r="B373" s="3" t="s">
        <v>451</v>
      </c>
      <c r="C373" s="3" t="s">
        <v>76</v>
      </c>
      <c r="D373" s="3">
        <v>900</v>
      </c>
      <c r="E373" s="3">
        <f t="shared" si="46"/>
        <v>810</v>
      </c>
      <c r="F373" s="3">
        <f t="shared" si="47"/>
        <v>810</v>
      </c>
      <c r="G373" s="3">
        <f t="shared" si="48"/>
        <v>756</v>
      </c>
      <c r="H373" s="10"/>
      <c r="I373" s="10"/>
      <c r="J373" s="10"/>
    </row>
    <row r="374" spans="1:10" ht="18" customHeight="1">
      <c r="A374">
        <v>373</v>
      </c>
      <c r="B374" s="3" t="s">
        <v>448</v>
      </c>
      <c r="C374" s="3" t="s">
        <v>76</v>
      </c>
      <c r="D374" s="3">
        <v>469</v>
      </c>
      <c r="E374" s="3">
        <f t="shared" si="46"/>
        <v>422.1</v>
      </c>
      <c r="F374" s="3">
        <f t="shared" si="47"/>
        <v>422.1</v>
      </c>
      <c r="G374" s="3">
        <f t="shared" si="48"/>
        <v>393.96</v>
      </c>
      <c r="H374" s="10"/>
      <c r="I374" s="10"/>
      <c r="J374" s="10"/>
    </row>
    <row r="375" spans="1:10" ht="18" customHeight="1">
      <c r="A375">
        <v>374</v>
      </c>
      <c r="B375" s="3" t="s">
        <v>106</v>
      </c>
      <c r="C375" s="3" t="s">
        <v>76</v>
      </c>
      <c r="D375" s="3">
        <v>243</v>
      </c>
      <c r="E375" s="3">
        <f t="shared" si="46"/>
        <v>218.70000000000002</v>
      </c>
      <c r="F375" s="3">
        <f t="shared" si="47"/>
        <v>218.70000000000002</v>
      </c>
      <c r="G375" s="3">
        <f t="shared" si="48"/>
        <v>204.12</v>
      </c>
      <c r="H375" s="10"/>
      <c r="I375" s="10"/>
      <c r="J375" s="10"/>
    </row>
    <row r="376" spans="1:10" ht="18" customHeight="1">
      <c r="A376">
        <v>375</v>
      </c>
      <c r="B376" s="3" t="s">
        <v>124</v>
      </c>
      <c r="C376" s="3" t="s">
        <v>76</v>
      </c>
      <c r="D376" s="3">
        <v>40</v>
      </c>
      <c r="E376" s="3">
        <f t="shared" si="46"/>
        <v>36</v>
      </c>
      <c r="F376" s="3">
        <f t="shared" si="47"/>
        <v>36</v>
      </c>
      <c r="G376" s="3">
        <f t="shared" si="48"/>
        <v>33.6</v>
      </c>
      <c r="H376" s="10"/>
      <c r="I376" s="10"/>
      <c r="J376" s="10"/>
    </row>
    <row r="377" spans="1:10" ht="18" customHeight="1">
      <c r="A377">
        <v>376</v>
      </c>
      <c r="B377" s="3" t="s">
        <v>125</v>
      </c>
      <c r="C377" s="3" t="s">
        <v>76</v>
      </c>
      <c r="D377" s="3">
        <v>28</v>
      </c>
      <c r="E377" s="3">
        <f t="shared" si="46"/>
        <v>25.2</v>
      </c>
      <c r="F377" s="3">
        <f t="shared" si="47"/>
        <v>25.2</v>
      </c>
      <c r="G377" s="3">
        <f t="shared" si="48"/>
        <v>23.52</v>
      </c>
      <c r="H377" s="10"/>
      <c r="I377" s="10"/>
      <c r="J377" s="10"/>
    </row>
    <row r="378" spans="1:10" ht="18" customHeight="1">
      <c r="A378">
        <v>377</v>
      </c>
      <c r="B378" s="3" t="s">
        <v>126</v>
      </c>
      <c r="C378" s="3" t="s">
        <v>76</v>
      </c>
      <c r="D378" s="3">
        <v>39</v>
      </c>
      <c r="E378" s="3">
        <f t="shared" si="46"/>
        <v>35.1</v>
      </c>
      <c r="F378" s="3">
        <f t="shared" si="47"/>
        <v>35.1</v>
      </c>
      <c r="G378" s="3">
        <f t="shared" si="48"/>
        <v>32.76</v>
      </c>
      <c r="H378" s="10"/>
      <c r="I378" s="10"/>
      <c r="J378" s="10"/>
    </row>
    <row r="379" spans="1:10" ht="18" customHeight="1">
      <c r="A379">
        <v>378</v>
      </c>
      <c r="B379" s="3" t="s">
        <v>443</v>
      </c>
      <c r="C379" s="3" t="s">
        <v>76</v>
      </c>
      <c r="D379" s="3">
        <v>35</v>
      </c>
      <c r="E379" s="3">
        <f t="shared" si="46"/>
        <v>31.5</v>
      </c>
      <c r="F379" s="3">
        <f t="shared" si="47"/>
        <v>31.5</v>
      </c>
      <c r="G379" s="3">
        <f t="shared" si="48"/>
        <v>29.4</v>
      </c>
      <c r="H379" s="10"/>
      <c r="I379" s="10"/>
      <c r="J379" s="10"/>
    </row>
    <row r="380" spans="1:10" ht="18" customHeight="1">
      <c r="A380">
        <v>379</v>
      </c>
      <c r="B380" s="3" t="s">
        <v>127</v>
      </c>
      <c r="C380" s="3" t="s">
        <v>76</v>
      </c>
      <c r="D380" s="3">
        <v>49</v>
      </c>
      <c r="E380" s="3">
        <f t="shared" si="46"/>
        <v>44.1</v>
      </c>
      <c r="F380" s="3">
        <f t="shared" si="47"/>
        <v>44.1</v>
      </c>
      <c r="G380" s="3">
        <f t="shared" si="48"/>
        <v>41.16</v>
      </c>
      <c r="H380" s="10"/>
      <c r="I380" s="10"/>
      <c r="J380" s="10"/>
    </row>
    <row r="381" spans="1:10" ht="18" customHeight="1">
      <c r="A381">
        <v>380</v>
      </c>
      <c r="B381" s="3" t="s">
        <v>128</v>
      </c>
      <c r="C381" s="3" t="s">
        <v>76</v>
      </c>
      <c r="D381" s="3">
        <v>81</v>
      </c>
      <c r="E381" s="3">
        <f t="shared" si="46"/>
        <v>72.9</v>
      </c>
      <c r="F381" s="3">
        <f t="shared" si="47"/>
        <v>72.9</v>
      </c>
      <c r="G381" s="3">
        <f t="shared" si="48"/>
        <v>68.03999999999999</v>
      </c>
      <c r="H381" s="10"/>
      <c r="I381" s="10"/>
      <c r="J381" s="10"/>
    </row>
    <row r="382" spans="1:10" ht="18" customHeight="1">
      <c r="A382">
        <v>381</v>
      </c>
      <c r="B382" s="3" t="s">
        <v>385</v>
      </c>
      <c r="C382" s="3" t="s">
        <v>76</v>
      </c>
      <c r="D382" s="3">
        <v>55</v>
      </c>
      <c r="E382" s="3">
        <f t="shared" si="46"/>
        <v>49.5</v>
      </c>
      <c r="F382" s="3">
        <f t="shared" si="47"/>
        <v>49.5</v>
      </c>
      <c r="G382" s="3">
        <f t="shared" si="48"/>
        <v>46.199999999999996</v>
      </c>
      <c r="H382" s="10"/>
      <c r="I382" s="10"/>
      <c r="J382" s="10"/>
    </row>
    <row r="383" spans="1:10" ht="16.5" customHeight="1">
      <c r="A383">
        <v>382</v>
      </c>
      <c r="B383" s="3" t="s">
        <v>129</v>
      </c>
      <c r="C383" s="3" t="s">
        <v>76</v>
      </c>
      <c r="D383" s="3">
        <v>24</v>
      </c>
      <c r="E383" s="3">
        <f>0.9*D383</f>
        <v>21.6</v>
      </c>
      <c r="F383" s="3">
        <f>0.9*D383</f>
        <v>21.6</v>
      </c>
      <c r="G383" s="3">
        <f>0.84*D383</f>
        <v>20.16</v>
      </c>
      <c r="H383" s="10"/>
      <c r="I383" s="10"/>
      <c r="J383" s="10"/>
    </row>
    <row r="384" spans="1:10" ht="18" customHeight="1">
      <c r="A384">
        <v>383</v>
      </c>
      <c r="B384" s="3" t="s">
        <v>130</v>
      </c>
      <c r="C384" s="3" t="s">
        <v>76</v>
      </c>
      <c r="D384" s="3">
        <v>33</v>
      </c>
      <c r="E384" s="3">
        <f t="shared" si="46"/>
        <v>29.7</v>
      </c>
      <c r="F384" s="3">
        <f t="shared" si="47"/>
        <v>29.7</v>
      </c>
      <c r="G384" s="3">
        <f t="shared" si="48"/>
        <v>27.72</v>
      </c>
      <c r="H384" s="10"/>
      <c r="I384" s="10"/>
      <c r="J384" s="10"/>
    </row>
    <row r="385" spans="1:10" ht="18" customHeight="1">
      <c r="A385">
        <v>384</v>
      </c>
      <c r="B385" s="3" t="s">
        <v>131</v>
      </c>
      <c r="C385" s="3" t="s">
        <v>76</v>
      </c>
      <c r="D385" s="3">
        <v>33</v>
      </c>
      <c r="E385" s="3">
        <f t="shared" si="46"/>
        <v>29.7</v>
      </c>
      <c r="F385" s="3">
        <f t="shared" si="47"/>
        <v>29.7</v>
      </c>
      <c r="G385" s="3">
        <f t="shared" si="48"/>
        <v>27.72</v>
      </c>
      <c r="H385" s="10"/>
      <c r="I385" s="10"/>
      <c r="J385" s="10"/>
    </row>
    <row r="386" spans="1:10" ht="18" customHeight="1">
      <c r="A386">
        <v>385</v>
      </c>
      <c r="B386" s="3" t="s">
        <v>132</v>
      </c>
      <c r="C386" s="3" t="s">
        <v>76</v>
      </c>
      <c r="D386" s="3">
        <v>25</v>
      </c>
      <c r="E386" s="3">
        <f t="shared" si="46"/>
        <v>22.5</v>
      </c>
      <c r="F386" s="3">
        <f t="shared" si="47"/>
        <v>22.5</v>
      </c>
      <c r="G386" s="3">
        <f t="shared" si="48"/>
        <v>21</v>
      </c>
      <c r="H386" s="10"/>
      <c r="I386" s="10"/>
      <c r="J386" s="10"/>
    </row>
    <row r="387" spans="1:10" ht="18" customHeight="1">
      <c r="A387">
        <v>386</v>
      </c>
      <c r="B387" s="3" t="s">
        <v>133</v>
      </c>
      <c r="C387" s="3" t="s">
        <v>76</v>
      </c>
      <c r="D387" s="3">
        <v>31</v>
      </c>
      <c r="E387" s="3">
        <f t="shared" si="46"/>
        <v>27.900000000000002</v>
      </c>
      <c r="F387" s="3">
        <f t="shared" si="47"/>
        <v>27.900000000000002</v>
      </c>
      <c r="G387" s="3">
        <f t="shared" si="48"/>
        <v>26.04</v>
      </c>
      <c r="H387" s="10"/>
      <c r="I387" s="10"/>
      <c r="J387" s="10"/>
    </row>
    <row r="388" spans="1:10" ht="18" customHeight="1">
      <c r="A388">
        <v>387</v>
      </c>
      <c r="B388" s="3" t="s">
        <v>134</v>
      </c>
      <c r="C388" s="3" t="s">
        <v>76</v>
      </c>
      <c r="D388" s="3">
        <v>38</v>
      </c>
      <c r="E388" s="3">
        <f t="shared" si="46"/>
        <v>34.2</v>
      </c>
      <c r="F388" s="3">
        <f aca="true" t="shared" si="49" ref="F388:F438">0.9*D388</f>
        <v>34.2</v>
      </c>
      <c r="G388" s="3">
        <f aca="true" t="shared" si="50" ref="G388:G438">0.84*D388</f>
        <v>31.919999999999998</v>
      </c>
      <c r="H388" s="10"/>
      <c r="I388" s="10"/>
      <c r="J388" s="10"/>
    </row>
    <row r="389" spans="1:10" ht="18" customHeight="1">
      <c r="A389">
        <v>388</v>
      </c>
      <c r="B389" s="3" t="s">
        <v>135</v>
      </c>
      <c r="C389" s="3" t="s">
        <v>76</v>
      </c>
      <c r="D389" s="3">
        <v>50</v>
      </c>
      <c r="E389" s="3">
        <f t="shared" si="46"/>
        <v>45</v>
      </c>
      <c r="F389" s="3">
        <f t="shared" si="49"/>
        <v>45</v>
      </c>
      <c r="G389" s="3">
        <f t="shared" si="50"/>
        <v>42</v>
      </c>
      <c r="H389" s="10"/>
      <c r="I389" s="10"/>
      <c r="J389" s="10"/>
    </row>
    <row r="390" spans="1:10" ht="18" customHeight="1">
      <c r="A390">
        <v>389</v>
      </c>
      <c r="B390" s="3" t="s">
        <v>159</v>
      </c>
      <c r="C390" s="3" t="s">
        <v>76</v>
      </c>
      <c r="D390" s="3">
        <v>23</v>
      </c>
      <c r="E390" s="3">
        <f t="shared" si="46"/>
        <v>20.7</v>
      </c>
      <c r="F390" s="3">
        <f t="shared" si="49"/>
        <v>20.7</v>
      </c>
      <c r="G390" s="3">
        <f t="shared" si="50"/>
        <v>19.32</v>
      </c>
      <c r="H390" s="10"/>
      <c r="I390" s="10"/>
      <c r="J390" s="10"/>
    </row>
    <row r="391" spans="1:10" ht="18" customHeight="1">
      <c r="A391">
        <v>390</v>
      </c>
      <c r="B391" s="3" t="s">
        <v>193</v>
      </c>
      <c r="C391" s="3" t="s">
        <v>76</v>
      </c>
      <c r="D391" s="3">
        <v>500</v>
      </c>
      <c r="E391" s="3">
        <f t="shared" si="46"/>
        <v>450</v>
      </c>
      <c r="F391" s="3">
        <f t="shared" si="49"/>
        <v>450</v>
      </c>
      <c r="G391" s="3">
        <f t="shared" si="50"/>
        <v>420</v>
      </c>
      <c r="H391" s="10"/>
      <c r="I391" s="10"/>
      <c r="J391" s="10"/>
    </row>
    <row r="392" spans="1:10" ht="18" customHeight="1">
      <c r="A392">
        <v>391</v>
      </c>
      <c r="B392" s="3" t="s">
        <v>306</v>
      </c>
      <c r="C392" s="3" t="s">
        <v>76</v>
      </c>
      <c r="D392" s="3">
        <v>124</v>
      </c>
      <c r="E392" s="3">
        <f t="shared" si="46"/>
        <v>111.60000000000001</v>
      </c>
      <c r="F392" s="3">
        <f t="shared" si="49"/>
        <v>111.60000000000001</v>
      </c>
      <c r="G392" s="3">
        <f t="shared" si="50"/>
        <v>104.16</v>
      </c>
      <c r="H392" s="10"/>
      <c r="I392" s="10"/>
      <c r="J392" s="10"/>
    </row>
    <row r="393" spans="1:10" ht="18" customHeight="1">
      <c r="A393">
        <v>392</v>
      </c>
      <c r="B393" s="3" t="s">
        <v>108</v>
      </c>
      <c r="C393" s="3" t="s">
        <v>109</v>
      </c>
      <c r="D393" s="3">
        <v>70</v>
      </c>
      <c r="E393" s="3">
        <f t="shared" si="46"/>
        <v>63</v>
      </c>
      <c r="F393" s="3">
        <f t="shared" si="49"/>
        <v>63</v>
      </c>
      <c r="G393" s="3">
        <f t="shared" si="50"/>
        <v>58.8</v>
      </c>
      <c r="H393" s="10"/>
      <c r="I393" s="10"/>
      <c r="J393" s="10"/>
    </row>
    <row r="394" spans="1:10" ht="18" customHeight="1">
      <c r="A394">
        <v>393</v>
      </c>
      <c r="B394" s="3" t="s">
        <v>386</v>
      </c>
      <c r="C394" s="3" t="s">
        <v>76</v>
      </c>
      <c r="D394" s="3">
        <v>50</v>
      </c>
      <c r="E394" s="3">
        <f t="shared" si="46"/>
        <v>45</v>
      </c>
      <c r="F394" s="3">
        <f t="shared" si="49"/>
        <v>45</v>
      </c>
      <c r="G394" s="3">
        <f t="shared" si="50"/>
        <v>42</v>
      </c>
      <c r="H394" s="10"/>
      <c r="I394" s="10"/>
      <c r="J394" s="10"/>
    </row>
    <row r="395" spans="1:10" ht="18" customHeight="1">
      <c r="A395">
        <v>394</v>
      </c>
      <c r="B395" s="3" t="s">
        <v>122</v>
      </c>
      <c r="C395" s="3" t="s">
        <v>109</v>
      </c>
      <c r="D395" s="3">
        <v>32</v>
      </c>
      <c r="E395" s="3">
        <f t="shared" si="46"/>
        <v>28.8</v>
      </c>
      <c r="F395" s="3">
        <f t="shared" si="49"/>
        <v>28.8</v>
      </c>
      <c r="G395" s="3">
        <f t="shared" si="50"/>
        <v>26.88</v>
      </c>
      <c r="H395" s="10"/>
      <c r="I395" s="10"/>
      <c r="J395" s="10"/>
    </row>
    <row r="396" spans="1:10" ht="18" customHeight="1">
      <c r="A396">
        <v>395</v>
      </c>
      <c r="B396" s="3" t="s">
        <v>123</v>
      </c>
      <c r="C396" s="3" t="s">
        <v>109</v>
      </c>
      <c r="D396" s="3">
        <v>20</v>
      </c>
      <c r="E396" s="3">
        <f t="shared" si="46"/>
        <v>18</v>
      </c>
      <c r="F396" s="3">
        <f t="shared" si="49"/>
        <v>18</v>
      </c>
      <c r="G396" s="3">
        <f t="shared" si="50"/>
        <v>16.8</v>
      </c>
      <c r="H396" s="10"/>
      <c r="I396" s="10"/>
      <c r="J396" s="10"/>
    </row>
    <row r="397" spans="1:10" ht="18" customHeight="1">
      <c r="A397">
        <v>396</v>
      </c>
      <c r="B397" s="3" t="s">
        <v>268</v>
      </c>
      <c r="C397" s="3" t="s">
        <v>76</v>
      </c>
      <c r="D397" s="3">
        <v>100</v>
      </c>
      <c r="E397" s="3">
        <f t="shared" si="46"/>
        <v>90</v>
      </c>
      <c r="F397" s="3">
        <f t="shared" si="49"/>
        <v>90</v>
      </c>
      <c r="G397" s="3">
        <f t="shared" si="50"/>
        <v>84</v>
      </c>
      <c r="H397" s="10"/>
      <c r="I397" s="10"/>
      <c r="J397" s="10"/>
    </row>
    <row r="398" spans="1:10" ht="18" customHeight="1">
      <c r="A398">
        <v>397</v>
      </c>
      <c r="B398" s="3" t="s">
        <v>384</v>
      </c>
      <c r="C398" s="3" t="s">
        <v>76</v>
      </c>
      <c r="D398" s="3">
        <v>163</v>
      </c>
      <c r="E398" s="3">
        <f t="shared" si="46"/>
        <v>146.70000000000002</v>
      </c>
      <c r="F398" s="3">
        <f t="shared" si="49"/>
        <v>146.70000000000002</v>
      </c>
      <c r="G398" s="3">
        <f t="shared" si="50"/>
        <v>136.92</v>
      </c>
      <c r="H398" s="10"/>
      <c r="I398" s="10"/>
      <c r="J398" s="10"/>
    </row>
    <row r="399" spans="1:10" ht="18" customHeight="1">
      <c r="A399">
        <v>398</v>
      </c>
      <c r="B399" s="3" t="s">
        <v>269</v>
      </c>
      <c r="C399" s="3" t="s">
        <v>76</v>
      </c>
      <c r="D399" s="3">
        <v>154</v>
      </c>
      <c r="E399" s="3">
        <f t="shared" si="46"/>
        <v>138.6</v>
      </c>
      <c r="F399" s="3">
        <f t="shared" si="49"/>
        <v>138.6</v>
      </c>
      <c r="G399" s="3">
        <f t="shared" si="50"/>
        <v>129.35999999999999</v>
      </c>
      <c r="H399" s="10"/>
      <c r="I399" s="10"/>
      <c r="J399" s="10"/>
    </row>
    <row r="400" spans="1:10" ht="18" customHeight="1">
      <c r="A400">
        <v>399</v>
      </c>
      <c r="B400" s="3" t="s">
        <v>445</v>
      </c>
      <c r="C400" s="3" t="s">
        <v>76</v>
      </c>
      <c r="D400" s="3">
        <v>2500</v>
      </c>
      <c r="E400" s="3">
        <f>0.9*D400</f>
        <v>2250</v>
      </c>
      <c r="F400" s="3">
        <f t="shared" si="49"/>
        <v>2250</v>
      </c>
      <c r="G400" s="3">
        <f t="shared" si="50"/>
        <v>2100</v>
      </c>
      <c r="H400" s="10"/>
      <c r="I400" s="10"/>
      <c r="J400" s="10"/>
    </row>
    <row r="401" spans="1:10" ht="18" customHeight="1">
      <c r="A401">
        <v>400</v>
      </c>
      <c r="B401" s="3" t="s">
        <v>270</v>
      </c>
      <c r="C401" s="3" t="s">
        <v>76</v>
      </c>
      <c r="D401" s="3">
        <v>3020</v>
      </c>
      <c r="E401" s="3">
        <f t="shared" si="46"/>
        <v>2718</v>
      </c>
      <c r="F401" s="3">
        <f t="shared" si="49"/>
        <v>2718</v>
      </c>
      <c r="G401" s="3">
        <f t="shared" si="50"/>
        <v>2536.7999999999997</v>
      </c>
      <c r="H401" s="10"/>
      <c r="I401" s="10"/>
      <c r="J401" s="10"/>
    </row>
    <row r="402" spans="1:10" ht="18" customHeight="1">
      <c r="A402">
        <v>401</v>
      </c>
      <c r="B402" s="3" t="s">
        <v>280</v>
      </c>
      <c r="C402" s="3" t="s">
        <v>76</v>
      </c>
      <c r="D402" s="3">
        <v>3020</v>
      </c>
      <c r="E402" s="3">
        <f t="shared" si="46"/>
        <v>2718</v>
      </c>
      <c r="F402" s="3">
        <f t="shared" si="49"/>
        <v>2718</v>
      </c>
      <c r="G402" s="3">
        <f t="shared" si="50"/>
        <v>2536.7999999999997</v>
      </c>
      <c r="H402" s="10"/>
      <c r="I402" s="10"/>
      <c r="J402" s="10"/>
    </row>
    <row r="403" spans="1:10" ht="18" customHeight="1">
      <c r="A403">
        <v>402</v>
      </c>
      <c r="B403" s="3" t="s">
        <v>444</v>
      </c>
      <c r="C403" s="3" t="s">
        <v>76</v>
      </c>
      <c r="D403" s="3">
        <v>209</v>
      </c>
      <c r="E403" s="3">
        <f t="shared" si="46"/>
        <v>188.1</v>
      </c>
      <c r="F403" s="3">
        <f>0.86*D403</f>
        <v>179.74</v>
      </c>
      <c r="G403" s="3">
        <f>0.82*D403</f>
        <v>171.38</v>
      </c>
      <c r="H403" s="10"/>
      <c r="I403" s="10"/>
      <c r="J403" s="10"/>
    </row>
    <row r="404" spans="1:10" ht="18" customHeight="1">
      <c r="A404">
        <v>403</v>
      </c>
      <c r="B404" s="3" t="s">
        <v>281</v>
      </c>
      <c r="C404" s="3" t="s">
        <v>76</v>
      </c>
      <c r="D404" s="3">
        <v>275</v>
      </c>
      <c r="E404" s="3">
        <f t="shared" si="46"/>
        <v>247.5</v>
      </c>
      <c r="F404" s="3">
        <f t="shared" si="49"/>
        <v>247.5</v>
      </c>
      <c r="G404" s="3">
        <f t="shared" si="50"/>
        <v>231</v>
      </c>
      <c r="H404" s="10"/>
      <c r="I404" s="10"/>
      <c r="J404" s="10"/>
    </row>
    <row r="405" spans="1:10" ht="18" customHeight="1">
      <c r="A405">
        <v>404</v>
      </c>
      <c r="B405" s="3" t="s">
        <v>282</v>
      </c>
      <c r="C405" s="3" t="s">
        <v>76</v>
      </c>
      <c r="D405" s="3">
        <v>226</v>
      </c>
      <c r="E405" s="3">
        <f t="shared" si="46"/>
        <v>203.4</v>
      </c>
      <c r="F405" s="3">
        <f t="shared" si="49"/>
        <v>203.4</v>
      </c>
      <c r="G405" s="3">
        <f t="shared" si="50"/>
        <v>189.84</v>
      </c>
      <c r="H405" s="10"/>
      <c r="I405" s="10"/>
      <c r="J405" s="10"/>
    </row>
    <row r="406" spans="1:10" ht="18" customHeight="1">
      <c r="A406">
        <v>405</v>
      </c>
      <c r="B406" s="3" t="s">
        <v>575</v>
      </c>
      <c r="C406" s="3" t="s">
        <v>76</v>
      </c>
      <c r="D406" s="3">
        <v>560</v>
      </c>
      <c r="E406" s="3">
        <f t="shared" si="46"/>
        <v>504</v>
      </c>
      <c r="F406" s="3">
        <f t="shared" si="49"/>
        <v>504</v>
      </c>
      <c r="G406" s="3">
        <f t="shared" si="50"/>
        <v>470.4</v>
      </c>
      <c r="H406" s="10"/>
      <c r="I406" s="10"/>
      <c r="J406" s="10"/>
    </row>
    <row r="407" spans="1:10" ht="18" customHeight="1">
      <c r="A407">
        <v>406</v>
      </c>
      <c r="B407" s="3" t="s">
        <v>576</v>
      </c>
      <c r="C407" s="3" t="s">
        <v>76</v>
      </c>
      <c r="D407" s="3">
        <v>580</v>
      </c>
      <c r="E407" s="3">
        <f t="shared" si="46"/>
        <v>522</v>
      </c>
      <c r="F407" s="3">
        <f t="shared" si="49"/>
        <v>522</v>
      </c>
      <c r="G407" s="3">
        <f t="shared" si="50"/>
        <v>487.2</v>
      </c>
      <c r="H407" s="10"/>
      <c r="I407" s="10"/>
      <c r="J407" s="10"/>
    </row>
    <row r="408" spans="1:10" ht="18" customHeight="1">
      <c r="A408">
        <v>407</v>
      </c>
      <c r="B408" s="3" t="s">
        <v>577</v>
      </c>
      <c r="C408" s="3" t="s">
        <v>76</v>
      </c>
      <c r="D408" s="3">
        <v>140</v>
      </c>
      <c r="E408" s="3">
        <f t="shared" si="46"/>
        <v>126</v>
      </c>
      <c r="F408" s="3">
        <f t="shared" si="49"/>
        <v>126</v>
      </c>
      <c r="G408" s="3">
        <f t="shared" si="50"/>
        <v>117.6</v>
      </c>
      <c r="H408" s="10"/>
      <c r="I408" s="10"/>
      <c r="J408" s="10"/>
    </row>
    <row r="409" spans="1:10" ht="18" customHeight="1">
      <c r="A409">
        <v>408</v>
      </c>
      <c r="B409" s="3" t="s">
        <v>578</v>
      </c>
      <c r="C409" s="3" t="s">
        <v>76</v>
      </c>
      <c r="D409" s="3">
        <v>330</v>
      </c>
      <c r="E409" s="3">
        <f t="shared" si="46"/>
        <v>297</v>
      </c>
      <c r="F409" s="3">
        <f t="shared" si="49"/>
        <v>297</v>
      </c>
      <c r="G409" s="3">
        <f t="shared" si="50"/>
        <v>277.2</v>
      </c>
      <c r="H409" s="10"/>
      <c r="I409" s="10"/>
      <c r="J409" s="10"/>
    </row>
    <row r="410" spans="1:10" ht="18" customHeight="1">
      <c r="A410">
        <v>409</v>
      </c>
      <c r="B410" s="3" t="s">
        <v>579</v>
      </c>
      <c r="C410" s="3" t="s">
        <v>76</v>
      </c>
      <c r="D410" s="3">
        <v>190</v>
      </c>
      <c r="E410" s="3">
        <f t="shared" si="46"/>
        <v>171</v>
      </c>
      <c r="F410" s="3">
        <f t="shared" si="49"/>
        <v>171</v>
      </c>
      <c r="G410" s="3">
        <f t="shared" si="50"/>
        <v>159.6</v>
      </c>
      <c r="H410" s="10"/>
      <c r="I410" s="10"/>
      <c r="J410" s="10"/>
    </row>
    <row r="411" spans="1:10" ht="18" customHeight="1">
      <c r="A411">
        <v>410</v>
      </c>
      <c r="B411" s="24" t="s">
        <v>580</v>
      </c>
      <c r="C411" s="24" t="s">
        <v>76</v>
      </c>
      <c r="D411" s="24">
        <v>200</v>
      </c>
      <c r="E411" s="24">
        <f t="shared" si="46"/>
        <v>180</v>
      </c>
      <c r="F411" s="24">
        <f t="shared" si="49"/>
        <v>180</v>
      </c>
      <c r="G411" s="24">
        <f t="shared" si="50"/>
        <v>168</v>
      </c>
      <c r="H411" s="10"/>
      <c r="I411" s="10"/>
      <c r="J411" s="10"/>
    </row>
    <row r="412" spans="1:10" ht="18" customHeight="1">
      <c r="A412">
        <v>411</v>
      </c>
      <c r="B412" s="24" t="s">
        <v>581</v>
      </c>
      <c r="C412" s="24" t="s">
        <v>76</v>
      </c>
      <c r="D412" s="24">
        <v>150</v>
      </c>
      <c r="E412" s="24">
        <f t="shared" si="46"/>
        <v>135</v>
      </c>
      <c r="F412" s="24">
        <f t="shared" si="49"/>
        <v>135</v>
      </c>
      <c r="G412" s="24">
        <f t="shared" si="50"/>
        <v>126</v>
      </c>
      <c r="H412" s="10"/>
      <c r="I412" s="10"/>
      <c r="J412" s="10"/>
    </row>
    <row r="413" spans="1:10" ht="18" customHeight="1">
      <c r="A413">
        <v>412</v>
      </c>
      <c r="B413" s="24" t="s">
        <v>397</v>
      </c>
      <c r="C413" s="24" t="s">
        <v>76</v>
      </c>
      <c r="D413" s="24">
        <v>200</v>
      </c>
      <c r="E413" s="24">
        <f t="shared" si="46"/>
        <v>180</v>
      </c>
      <c r="F413" s="24">
        <f t="shared" si="49"/>
        <v>180</v>
      </c>
      <c r="G413" s="24">
        <f t="shared" si="50"/>
        <v>168</v>
      </c>
      <c r="H413" s="10"/>
      <c r="I413" s="10"/>
      <c r="J413" s="10"/>
    </row>
    <row r="414" spans="1:10" ht="18" customHeight="1">
      <c r="A414">
        <v>413</v>
      </c>
      <c r="B414" s="24" t="s">
        <v>582</v>
      </c>
      <c r="C414" s="24" t="s">
        <v>76</v>
      </c>
      <c r="D414" s="24">
        <v>250</v>
      </c>
      <c r="E414" s="24">
        <f t="shared" si="46"/>
        <v>225</v>
      </c>
      <c r="F414" s="24">
        <f t="shared" si="49"/>
        <v>225</v>
      </c>
      <c r="G414" s="24">
        <f t="shared" si="50"/>
        <v>210</v>
      </c>
      <c r="H414" s="10"/>
      <c r="I414" s="10"/>
      <c r="J414" s="10"/>
    </row>
    <row r="415" spans="1:10" ht="18" customHeight="1">
      <c r="A415">
        <v>414</v>
      </c>
      <c r="B415" s="24" t="s">
        <v>583</v>
      </c>
      <c r="C415" s="24" t="s">
        <v>76</v>
      </c>
      <c r="D415" s="24">
        <v>250</v>
      </c>
      <c r="E415" s="24">
        <f t="shared" si="46"/>
        <v>225</v>
      </c>
      <c r="F415" s="24">
        <f t="shared" si="49"/>
        <v>225</v>
      </c>
      <c r="G415" s="24">
        <f t="shared" si="50"/>
        <v>210</v>
      </c>
      <c r="H415" s="10"/>
      <c r="I415" s="10"/>
      <c r="J415" s="10"/>
    </row>
    <row r="416" spans="1:10" ht="18" customHeight="1">
      <c r="A416">
        <v>415</v>
      </c>
      <c r="B416" s="24" t="s">
        <v>584</v>
      </c>
      <c r="C416" s="24" t="s">
        <v>76</v>
      </c>
      <c r="D416" s="24">
        <v>170</v>
      </c>
      <c r="E416" s="24">
        <f t="shared" si="46"/>
        <v>153</v>
      </c>
      <c r="F416" s="24">
        <f t="shared" si="49"/>
        <v>153</v>
      </c>
      <c r="G416" s="24">
        <f t="shared" si="50"/>
        <v>142.79999999999998</v>
      </c>
      <c r="H416" s="10"/>
      <c r="I416" s="10"/>
      <c r="J416" s="10"/>
    </row>
    <row r="417" spans="1:10" ht="18" customHeight="1">
      <c r="A417">
        <v>416</v>
      </c>
      <c r="B417" s="24" t="s">
        <v>585</v>
      </c>
      <c r="C417" s="24" t="s">
        <v>76</v>
      </c>
      <c r="D417" s="24">
        <v>300</v>
      </c>
      <c r="E417" s="24">
        <f t="shared" si="46"/>
        <v>270</v>
      </c>
      <c r="F417" s="24">
        <f t="shared" si="49"/>
        <v>270</v>
      </c>
      <c r="G417" s="24">
        <f t="shared" si="50"/>
        <v>252</v>
      </c>
      <c r="H417" s="10"/>
      <c r="I417" s="10"/>
      <c r="J417" s="10"/>
    </row>
    <row r="418" spans="1:10" ht="18" customHeight="1">
      <c r="A418">
        <v>417</v>
      </c>
      <c r="B418" s="24" t="s">
        <v>398</v>
      </c>
      <c r="C418" s="24" t="s">
        <v>76</v>
      </c>
      <c r="D418" s="24">
        <v>3500</v>
      </c>
      <c r="E418" s="24">
        <f t="shared" si="46"/>
        <v>3150</v>
      </c>
      <c r="F418" s="24">
        <f t="shared" si="49"/>
        <v>3150</v>
      </c>
      <c r="G418" s="24">
        <f t="shared" si="50"/>
        <v>2940</v>
      </c>
      <c r="H418" s="10"/>
      <c r="I418" s="10"/>
      <c r="J418" s="10"/>
    </row>
    <row r="419" spans="1:10" ht="18" customHeight="1">
      <c r="A419">
        <v>418</v>
      </c>
      <c r="B419" s="24" t="s">
        <v>586</v>
      </c>
      <c r="C419" s="24" t="s">
        <v>76</v>
      </c>
      <c r="D419" s="24">
        <v>200</v>
      </c>
      <c r="E419" s="24">
        <f t="shared" si="46"/>
        <v>180</v>
      </c>
      <c r="F419" s="24">
        <f t="shared" si="49"/>
        <v>180</v>
      </c>
      <c r="G419" s="24">
        <f t="shared" si="50"/>
        <v>168</v>
      </c>
      <c r="H419" s="10"/>
      <c r="I419" s="10"/>
      <c r="J419" s="10"/>
    </row>
    <row r="420" spans="1:10" ht="18" customHeight="1">
      <c r="A420">
        <v>419</v>
      </c>
      <c r="B420" s="3" t="s">
        <v>587</v>
      </c>
      <c r="C420" s="3" t="s">
        <v>76</v>
      </c>
      <c r="D420" s="3">
        <v>260</v>
      </c>
      <c r="E420" s="3">
        <f t="shared" si="46"/>
        <v>234</v>
      </c>
      <c r="F420" s="3">
        <f t="shared" si="49"/>
        <v>234</v>
      </c>
      <c r="G420" s="3">
        <f t="shared" si="50"/>
        <v>218.4</v>
      </c>
      <c r="H420" s="10"/>
      <c r="I420" s="10"/>
      <c r="J420" s="10"/>
    </row>
    <row r="421" spans="1:10" ht="18" customHeight="1">
      <c r="A421">
        <v>420</v>
      </c>
      <c r="B421" s="3" t="s">
        <v>588</v>
      </c>
      <c r="C421" s="3" t="s">
        <v>76</v>
      </c>
      <c r="D421" s="3">
        <v>300</v>
      </c>
      <c r="E421" s="3">
        <f t="shared" si="46"/>
        <v>270</v>
      </c>
      <c r="F421" s="3">
        <f t="shared" si="49"/>
        <v>270</v>
      </c>
      <c r="G421" s="3">
        <f t="shared" si="50"/>
        <v>252</v>
      </c>
      <c r="H421" s="10"/>
      <c r="I421" s="10"/>
      <c r="J421" s="10"/>
    </row>
    <row r="422" spans="1:10" ht="18" customHeight="1">
      <c r="A422">
        <v>421</v>
      </c>
      <c r="B422" s="3" t="s">
        <v>283</v>
      </c>
      <c r="C422" s="3" t="s">
        <v>76</v>
      </c>
      <c r="D422" s="3">
        <v>64</v>
      </c>
      <c r="E422" s="3">
        <f t="shared" si="46"/>
        <v>57.6</v>
      </c>
      <c r="F422" s="3">
        <f t="shared" si="49"/>
        <v>57.6</v>
      </c>
      <c r="G422" s="3">
        <f t="shared" si="50"/>
        <v>53.76</v>
      </c>
      <c r="H422" s="10"/>
      <c r="I422" s="10"/>
      <c r="J422" s="10"/>
    </row>
    <row r="423" spans="1:10" ht="18" customHeight="1">
      <c r="A423">
        <v>422</v>
      </c>
      <c r="B423" s="3" t="s">
        <v>284</v>
      </c>
      <c r="C423" s="3" t="s">
        <v>76</v>
      </c>
      <c r="D423" s="3">
        <v>55</v>
      </c>
      <c r="E423" s="3">
        <f t="shared" si="46"/>
        <v>49.5</v>
      </c>
      <c r="F423" s="3">
        <f t="shared" si="49"/>
        <v>49.5</v>
      </c>
      <c r="G423" s="3">
        <f t="shared" si="50"/>
        <v>46.199999999999996</v>
      </c>
      <c r="H423" s="10"/>
      <c r="I423" s="10"/>
      <c r="J423" s="10"/>
    </row>
    <row r="424" spans="1:10" ht="18" customHeight="1">
      <c r="A424">
        <v>423</v>
      </c>
      <c r="B424" s="3" t="s">
        <v>285</v>
      </c>
      <c r="C424" s="3" t="s">
        <v>76</v>
      </c>
      <c r="D424" s="3">
        <v>45</v>
      </c>
      <c r="E424" s="3">
        <f t="shared" si="46"/>
        <v>40.5</v>
      </c>
      <c r="F424" s="3">
        <f t="shared" si="49"/>
        <v>40.5</v>
      </c>
      <c r="G424" s="3">
        <f t="shared" si="50"/>
        <v>37.8</v>
      </c>
      <c r="H424" s="10"/>
      <c r="I424" s="10"/>
      <c r="J424" s="10"/>
    </row>
    <row r="425" spans="1:10" ht="18" customHeight="1">
      <c r="A425">
        <v>424</v>
      </c>
      <c r="B425" s="3" t="s">
        <v>286</v>
      </c>
      <c r="C425" s="3" t="s">
        <v>76</v>
      </c>
      <c r="D425" s="3">
        <v>45</v>
      </c>
      <c r="E425" s="3">
        <f t="shared" si="46"/>
        <v>40.5</v>
      </c>
      <c r="F425" s="3">
        <f t="shared" si="49"/>
        <v>40.5</v>
      </c>
      <c r="G425" s="3">
        <f t="shared" si="50"/>
        <v>37.8</v>
      </c>
      <c r="H425" s="10"/>
      <c r="I425" s="10"/>
      <c r="J425" s="10"/>
    </row>
    <row r="426" spans="1:10" ht="18" customHeight="1">
      <c r="A426">
        <v>425</v>
      </c>
      <c r="B426" s="3" t="s">
        <v>452</v>
      </c>
      <c r="C426" s="3" t="s">
        <v>76</v>
      </c>
      <c r="D426" s="3">
        <v>42</v>
      </c>
      <c r="E426" s="3">
        <f t="shared" si="46"/>
        <v>37.800000000000004</v>
      </c>
      <c r="F426" s="3">
        <f t="shared" si="49"/>
        <v>37.800000000000004</v>
      </c>
      <c r="G426" s="3">
        <f t="shared" si="50"/>
        <v>35.28</v>
      </c>
      <c r="H426" s="10"/>
      <c r="I426" s="10"/>
      <c r="J426" s="10"/>
    </row>
    <row r="427" spans="1:10" ht="18" customHeight="1">
      <c r="A427">
        <v>426</v>
      </c>
      <c r="B427" s="3" t="s">
        <v>287</v>
      </c>
      <c r="C427" s="3" t="str">
        <f>$C$396</f>
        <v>Поилки для птиц,Поилки для кроликов</v>
      </c>
      <c r="D427" s="3">
        <v>160</v>
      </c>
      <c r="E427" s="3">
        <f t="shared" si="46"/>
        <v>144</v>
      </c>
      <c r="F427" s="3">
        <f t="shared" si="49"/>
        <v>144</v>
      </c>
      <c r="G427" s="3">
        <f t="shared" si="50"/>
        <v>134.4</v>
      </c>
      <c r="H427" s="10"/>
      <c r="I427" s="10"/>
      <c r="J427" s="10"/>
    </row>
    <row r="428" spans="1:10" ht="18" customHeight="1">
      <c r="A428">
        <v>427</v>
      </c>
      <c r="B428" s="3" t="s">
        <v>288</v>
      </c>
      <c r="C428" s="3" t="str">
        <f>$C$396</f>
        <v>Поилки для птиц,Поилки для кроликов</v>
      </c>
      <c r="D428" s="3">
        <v>131</v>
      </c>
      <c r="E428" s="3">
        <f t="shared" si="46"/>
        <v>117.9</v>
      </c>
      <c r="F428" s="3">
        <f t="shared" si="49"/>
        <v>117.9</v>
      </c>
      <c r="G428" s="3">
        <f t="shared" si="50"/>
        <v>110.03999999999999</v>
      </c>
      <c r="H428" s="10"/>
      <c r="I428" s="10"/>
      <c r="J428" s="10"/>
    </row>
    <row r="429" spans="1:10" ht="18" customHeight="1">
      <c r="A429">
        <v>428</v>
      </c>
      <c r="B429" s="3" t="s">
        <v>289</v>
      </c>
      <c r="C429" s="3" t="str">
        <f>$C$396</f>
        <v>Поилки для птиц,Поилки для кроликов</v>
      </c>
      <c r="D429" s="3">
        <v>536</v>
      </c>
      <c r="E429" s="3">
        <f t="shared" si="46"/>
        <v>482.40000000000003</v>
      </c>
      <c r="F429" s="3">
        <f t="shared" si="49"/>
        <v>482.40000000000003</v>
      </c>
      <c r="G429" s="3">
        <f t="shared" si="50"/>
        <v>450.24</v>
      </c>
      <c r="H429" s="10"/>
      <c r="I429" s="10"/>
      <c r="J429" s="10"/>
    </row>
    <row r="430" spans="1:10" ht="18" customHeight="1">
      <c r="A430">
        <v>429</v>
      </c>
      <c r="B430" s="3" t="s">
        <v>290</v>
      </c>
      <c r="C430" s="3" t="s">
        <v>76</v>
      </c>
      <c r="D430" s="3">
        <v>383</v>
      </c>
      <c r="E430" s="3">
        <f t="shared" si="46"/>
        <v>344.7</v>
      </c>
      <c r="F430" s="3">
        <f t="shared" si="49"/>
        <v>344.7</v>
      </c>
      <c r="G430" s="3">
        <f t="shared" si="50"/>
        <v>321.71999999999997</v>
      </c>
      <c r="H430" s="10"/>
      <c r="I430" s="10"/>
      <c r="J430" s="10"/>
    </row>
    <row r="431" spans="1:10" ht="18" customHeight="1">
      <c r="A431">
        <v>430</v>
      </c>
      <c r="B431" s="3" t="s">
        <v>291</v>
      </c>
      <c r="C431" s="3" t="s">
        <v>76</v>
      </c>
      <c r="D431" s="3">
        <v>448</v>
      </c>
      <c r="E431" s="3">
        <f t="shared" si="46"/>
        <v>403.2</v>
      </c>
      <c r="F431" s="3">
        <f t="shared" si="49"/>
        <v>403.2</v>
      </c>
      <c r="G431" s="3">
        <f t="shared" si="50"/>
        <v>376.32</v>
      </c>
      <c r="H431" s="10"/>
      <c r="I431" s="10"/>
      <c r="J431" s="10"/>
    </row>
    <row r="432" spans="1:10" ht="18" customHeight="1">
      <c r="A432">
        <v>431</v>
      </c>
      <c r="B432" s="3" t="s">
        <v>292</v>
      </c>
      <c r="C432" s="3" t="s">
        <v>76</v>
      </c>
      <c r="D432" s="3">
        <v>108</v>
      </c>
      <c r="E432" s="3">
        <f t="shared" si="46"/>
        <v>97.2</v>
      </c>
      <c r="F432" s="3">
        <f t="shared" si="49"/>
        <v>97.2</v>
      </c>
      <c r="G432" s="3">
        <f t="shared" si="50"/>
        <v>90.72</v>
      </c>
      <c r="H432" s="10"/>
      <c r="I432" s="10"/>
      <c r="J432" s="10"/>
    </row>
    <row r="433" spans="1:10" ht="18" customHeight="1">
      <c r="A433">
        <v>432</v>
      </c>
      <c r="B433" s="3" t="s">
        <v>105</v>
      </c>
      <c r="C433" s="3" t="s">
        <v>76</v>
      </c>
      <c r="D433" s="3">
        <v>370</v>
      </c>
      <c r="E433" s="3">
        <f t="shared" si="46"/>
        <v>333</v>
      </c>
      <c r="F433" s="3">
        <f>0.9*E433</f>
        <v>299.7</v>
      </c>
      <c r="G433" s="3">
        <f>0.9*F433</f>
        <v>269.73</v>
      </c>
      <c r="H433" s="10"/>
      <c r="I433" s="10"/>
      <c r="J433" s="10"/>
    </row>
    <row r="434" spans="1:10" ht="18" customHeight="1">
      <c r="A434">
        <v>433</v>
      </c>
      <c r="B434" s="3" t="s">
        <v>447</v>
      </c>
      <c r="C434" s="3" t="s">
        <v>76</v>
      </c>
      <c r="D434" s="3">
        <v>469</v>
      </c>
      <c r="E434" s="3">
        <f>0.9*D434</f>
        <v>422.1</v>
      </c>
      <c r="F434" s="3">
        <f>0.85*D434</f>
        <v>398.65</v>
      </c>
      <c r="G434" s="3">
        <f>0.82*D434</f>
        <v>384.58</v>
      </c>
      <c r="H434" s="10"/>
      <c r="I434" s="10"/>
      <c r="J434" s="10"/>
    </row>
    <row r="435" spans="1:10" ht="18" customHeight="1">
      <c r="A435">
        <v>434</v>
      </c>
      <c r="B435" s="3" t="s">
        <v>345</v>
      </c>
      <c r="C435" s="3" t="s">
        <v>76</v>
      </c>
      <c r="D435" s="3">
        <v>330</v>
      </c>
      <c r="E435" s="3">
        <f t="shared" si="46"/>
        <v>297</v>
      </c>
      <c r="F435" s="3">
        <f t="shared" si="49"/>
        <v>297</v>
      </c>
      <c r="G435" s="3">
        <f t="shared" si="50"/>
        <v>277.2</v>
      </c>
      <c r="H435" s="10"/>
      <c r="I435" s="10"/>
      <c r="J435" s="10"/>
    </row>
    <row r="436" spans="1:10" ht="18" customHeight="1">
      <c r="A436">
        <v>435</v>
      </c>
      <c r="B436" s="3" t="s">
        <v>293</v>
      </c>
      <c r="C436" s="3" t="s">
        <v>144</v>
      </c>
      <c r="D436" s="3">
        <v>286</v>
      </c>
      <c r="E436" s="3">
        <f t="shared" si="46"/>
        <v>257.40000000000003</v>
      </c>
      <c r="F436" s="3">
        <f t="shared" si="49"/>
        <v>257.40000000000003</v>
      </c>
      <c r="G436" s="3">
        <f t="shared" si="50"/>
        <v>240.23999999999998</v>
      </c>
      <c r="H436" s="10"/>
      <c r="I436" s="10"/>
      <c r="J436" s="10"/>
    </row>
    <row r="437" spans="1:10" ht="18" customHeight="1">
      <c r="A437">
        <v>436</v>
      </c>
      <c r="B437" s="3" t="s">
        <v>343</v>
      </c>
      <c r="C437" s="3" t="s">
        <v>76</v>
      </c>
      <c r="D437" s="3">
        <v>40</v>
      </c>
      <c r="E437" s="3">
        <f t="shared" si="46"/>
        <v>36</v>
      </c>
      <c r="F437" s="3">
        <f t="shared" si="49"/>
        <v>36</v>
      </c>
      <c r="G437" s="3">
        <f t="shared" si="50"/>
        <v>33.6</v>
      </c>
      <c r="H437" s="10"/>
      <c r="I437" s="10"/>
      <c r="J437" s="10"/>
    </row>
    <row r="438" spans="1:10" ht="18" customHeight="1">
      <c r="A438">
        <v>437</v>
      </c>
      <c r="B438" s="3" t="s">
        <v>344</v>
      </c>
      <c r="C438" s="3" t="s">
        <v>76</v>
      </c>
      <c r="D438" s="3">
        <v>35</v>
      </c>
      <c r="E438" s="3">
        <f t="shared" si="46"/>
        <v>31.5</v>
      </c>
      <c r="F438" s="3">
        <f t="shared" si="49"/>
        <v>31.5</v>
      </c>
      <c r="G438" s="3">
        <f t="shared" si="50"/>
        <v>29.4</v>
      </c>
      <c r="H438" s="10"/>
      <c r="I438" s="10"/>
      <c r="J438" s="10"/>
    </row>
    <row r="439" spans="1:11" ht="18" customHeight="1">
      <c r="A439">
        <v>438</v>
      </c>
      <c r="B439" s="2" t="s">
        <v>346</v>
      </c>
      <c r="C439" s="2" t="s">
        <v>7</v>
      </c>
      <c r="D439" s="2">
        <v>300</v>
      </c>
      <c r="E439" s="2">
        <f>D439*0.9</f>
        <v>270</v>
      </c>
      <c r="F439" s="2">
        <f>D439*0.82</f>
        <v>245.99999999999997</v>
      </c>
      <c r="G439" s="2">
        <f>D439*0.8</f>
        <v>240</v>
      </c>
      <c r="H439" s="13"/>
      <c r="I439" s="14"/>
      <c r="J439" s="14"/>
      <c r="K439" s="12"/>
    </row>
    <row r="440" spans="1:11" ht="18" customHeight="1">
      <c r="A440">
        <v>439</v>
      </c>
      <c r="B440" s="2" t="s">
        <v>98</v>
      </c>
      <c r="C440" s="2" t="s">
        <v>7</v>
      </c>
      <c r="D440" s="2">
        <v>290</v>
      </c>
      <c r="E440" s="2">
        <f>D440*0.97</f>
        <v>281.3</v>
      </c>
      <c r="F440" s="2">
        <f>D440*0.95</f>
        <v>275.5</v>
      </c>
      <c r="G440" s="2">
        <f>0.93*D440</f>
        <v>269.7</v>
      </c>
      <c r="H440" s="13"/>
      <c r="I440" s="14"/>
      <c r="J440" s="14"/>
      <c r="K440" s="12"/>
    </row>
    <row r="441" spans="1:11" ht="18" customHeight="1">
      <c r="A441">
        <v>440</v>
      </c>
      <c r="B441" s="2" t="s">
        <v>99</v>
      </c>
      <c r="C441" s="2" t="s">
        <v>7</v>
      </c>
      <c r="D441" s="2">
        <v>400</v>
      </c>
      <c r="E441" s="2">
        <f>D441*0.97</f>
        <v>388</v>
      </c>
      <c r="F441" s="2">
        <f>D441*0.95</f>
        <v>380</v>
      </c>
      <c r="G441" s="2">
        <f>0.93*D441</f>
        <v>372</v>
      </c>
      <c r="H441" s="13"/>
      <c r="I441" s="14"/>
      <c r="J441" s="14"/>
      <c r="K441" s="12"/>
    </row>
    <row r="442" spans="1:10" ht="18" customHeight="1">
      <c r="A442">
        <v>441</v>
      </c>
      <c r="B442" s="2" t="s">
        <v>100</v>
      </c>
      <c r="C442" s="2" t="s">
        <v>7</v>
      </c>
      <c r="D442" s="2">
        <v>590</v>
      </c>
      <c r="E442" s="2">
        <f>D442*0.97</f>
        <v>572.3</v>
      </c>
      <c r="F442" s="2">
        <f>D442*0.95</f>
        <v>560.5</v>
      </c>
      <c r="G442" s="2">
        <f>0.93*D442</f>
        <v>548.7</v>
      </c>
      <c r="H442" s="10"/>
      <c r="I442" s="10"/>
      <c r="J442" s="10"/>
    </row>
    <row r="443" spans="1:10" ht="18" customHeight="1">
      <c r="A443">
        <v>442</v>
      </c>
      <c r="B443" s="2" t="s">
        <v>307</v>
      </c>
      <c r="C443" s="2" t="s">
        <v>7</v>
      </c>
      <c r="D443" s="2">
        <v>1100</v>
      </c>
      <c r="E443" s="2">
        <f>D443*0.95</f>
        <v>1045</v>
      </c>
      <c r="F443" s="2">
        <f>D443*0.9</f>
        <v>990</v>
      </c>
      <c r="G443" s="2">
        <f aca="true" t="shared" si="51" ref="G443:G449">D443*0.8</f>
        <v>880</v>
      </c>
      <c r="H443" s="10"/>
      <c r="I443" s="10"/>
      <c r="J443" s="10"/>
    </row>
    <row r="444" spans="1:10" ht="18" customHeight="1">
      <c r="A444">
        <v>443</v>
      </c>
      <c r="B444" s="2" t="s">
        <v>137</v>
      </c>
      <c r="C444" s="2" t="s">
        <v>7</v>
      </c>
      <c r="D444" s="2">
        <v>1100</v>
      </c>
      <c r="E444" s="2">
        <f>D444*0.95</f>
        <v>1045</v>
      </c>
      <c r="F444" s="2">
        <f>D444*0.9</f>
        <v>990</v>
      </c>
      <c r="G444" s="2">
        <f t="shared" si="51"/>
        <v>880</v>
      </c>
      <c r="H444" s="10"/>
      <c r="I444" s="10"/>
      <c r="J444" s="10"/>
    </row>
    <row r="445" spans="1:10" ht="18" customHeight="1">
      <c r="A445">
        <v>444</v>
      </c>
      <c r="B445" s="2" t="s">
        <v>382</v>
      </c>
      <c r="C445" s="2" t="s">
        <v>7</v>
      </c>
      <c r="D445" s="2">
        <v>1200</v>
      </c>
      <c r="E445" s="2">
        <v>1130</v>
      </c>
      <c r="F445" s="2">
        <v>1030</v>
      </c>
      <c r="G445" s="2">
        <v>910</v>
      </c>
      <c r="H445" s="10"/>
      <c r="I445" s="10"/>
      <c r="J445" s="10"/>
    </row>
    <row r="446" spans="1:10" ht="18" customHeight="1">
      <c r="A446">
        <v>445</v>
      </c>
      <c r="B446" s="2" t="s">
        <v>347</v>
      </c>
      <c r="C446" s="2" t="s">
        <v>7</v>
      </c>
      <c r="D446" s="2">
        <v>250</v>
      </c>
      <c r="E446" s="2">
        <f>D446*0.9</f>
        <v>225</v>
      </c>
      <c r="F446" s="2">
        <f>D446*0.82</f>
        <v>205</v>
      </c>
      <c r="G446" s="2">
        <f t="shared" si="51"/>
        <v>200</v>
      </c>
      <c r="H446" s="10"/>
      <c r="I446" s="10"/>
      <c r="J446" s="10"/>
    </row>
    <row r="447" spans="1:10" ht="18" customHeight="1">
      <c r="A447">
        <v>446</v>
      </c>
      <c r="B447" s="2" t="s">
        <v>348</v>
      </c>
      <c r="C447" s="2" t="s">
        <v>7</v>
      </c>
      <c r="D447" s="2">
        <v>300</v>
      </c>
      <c r="E447" s="2">
        <f>D447*0.9</f>
        <v>270</v>
      </c>
      <c r="F447" s="2">
        <f>D447*0.82</f>
        <v>245.99999999999997</v>
      </c>
      <c r="G447" s="2">
        <f t="shared" si="51"/>
        <v>240</v>
      </c>
      <c r="H447" s="10"/>
      <c r="I447" s="10"/>
      <c r="J447" s="10"/>
    </row>
    <row r="448" spans="1:10" ht="18" customHeight="1">
      <c r="A448">
        <v>447</v>
      </c>
      <c r="B448" s="2" t="s">
        <v>349</v>
      </c>
      <c r="C448" s="2" t="s">
        <v>7</v>
      </c>
      <c r="D448" s="2">
        <v>250</v>
      </c>
      <c r="E448" s="2">
        <v>225</v>
      </c>
      <c r="F448" s="2">
        <v>205</v>
      </c>
      <c r="G448" s="2">
        <v>200</v>
      </c>
      <c r="H448" s="10"/>
      <c r="I448" s="10"/>
      <c r="J448" s="10"/>
    </row>
    <row r="449" spans="1:10" ht="18" customHeight="1">
      <c r="A449">
        <v>448</v>
      </c>
      <c r="B449" s="2" t="s">
        <v>350</v>
      </c>
      <c r="C449" s="2" t="s">
        <v>7</v>
      </c>
      <c r="D449" s="2">
        <v>200</v>
      </c>
      <c r="E449" s="2">
        <f>D449*0.9</f>
        <v>180</v>
      </c>
      <c r="F449" s="2">
        <f>D449*0.82</f>
        <v>164</v>
      </c>
      <c r="G449" s="2">
        <f t="shared" si="51"/>
        <v>160</v>
      </c>
      <c r="H449" s="10"/>
      <c r="I449" s="10"/>
      <c r="J449" s="10"/>
    </row>
    <row r="450" spans="1:10" ht="18" customHeight="1">
      <c r="A450">
        <v>449</v>
      </c>
      <c r="B450" s="2" t="s">
        <v>383</v>
      </c>
      <c r="C450" s="2" t="s">
        <v>7</v>
      </c>
      <c r="D450" s="2">
        <v>400</v>
      </c>
      <c r="E450" s="2">
        <f>D450*0.97</f>
        <v>388</v>
      </c>
      <c r="F450" s="2">
        <f>D450*0.95</f>
        <v>380</v>
      </c>
      <c r="G450" s="2">
        <f>0.93*D450</f>
        <v>372</v>
      </c>
      <c r="H450" s="10"/>
      <c r="I450" s="10"/>
      <c r="J450" s="10"/>
    </row>
    <row r="451" spans="1:10" ht="18" customHeight="1">
      <c r="A451">
        <v>450</v>
      </c>
      <c r="B451" s="2" t="s">
        <v>250</v>
      </c>
      <c r="C451" s="2" t="s">
        <v>7</v>
      </c>
      <c r="D451" s="2">
        <v>400</v>
      </c>
      <c r="E451" s="2">
        <f>D451*0.97</f>
        <v>388</v>
      </c>
      <c r="F451" s="2">
        <f>D451*0.95</f>
        <v>380</v>
      </c>
      <c r="G451" s="2">
        <f>0.93*D451</f>
        <v>372</v>
      </c>
      <c r="H451" s="10"/>
      <c r="I451" s="10"/>
      <c r="J451" s="10"/>
    </row>
    <row r="452" spans="1:10" ht="18" customHeight="1">
      <c r="A452">
        <v>451</v>
      </c>
      <c r="B452" s="3" t="s">
        <v>163</v>
      </c>
      <c r="C452" s="3" t="s">
        <v>162</v>
      </c>
      <c r="D452" s="3">
        <v>1120</v>
      </c>
      <c r="E452" s="3">
        <f aca="true" t="shared" si="52" ref="E452:E497">0.9*D452</f>
        <v>1008</v>
      </c>
      <c r="F452" s="3">
        <f>0.9*D452</f>
        <v>1008</v>
      </c>
      <c r="G452" s="3">
        <f>0.84*D452</f>
        <v>940.8</v>
      </c>
      <c r="H452" s="10"/>
      <c r="I452" s="10"/>
      <c r="J452" s="10"/>
    </row>
    <row r="453" spans="1:10" ht="18" customHeight="1">
      <c r="A453">
        <v>452</v>
      </c>
      <c r="B453" s="3" t="s">
        <v>164</v>
      </c>
      <c r="C453" s="3" t="s">
        <v>162</v>
      </c>
      <c r="D453" s="3">
        <v>1200</v>
      </c>
      <c r="E453" s="3">
        <f t="shared" si="52"/>
        <v>1080</v>
      </c>
      <c r="F453" s="3">
        <f aca="true" t="shared" si="53" ref="F453:F473">0.9*D453</f>
        <v>1080</v>
      </c>
      <c r="G453" s="3">
        <f aca="true" t="shared" si="54" ref="G453:G473">0.84*D453</f>
        <v>1008</v>
      </c>
      <c r="H453" s="10"/>
      <c r="I453" s="10"/>
      <c r="J453" s="10"/>
    </row>
    <row r="454" spans="1:10" ht="18" customHeight="1">
      <c r="A454">
        <v>453</v>
      </c>
      <c r="B454" s="3" t="s">
        <v>165</v>
      </c>
      <c r="C454" s="3" t="s">
        <v>162</v>
      </c>
      <c r="D454" s="3">
        <v>1280</v>
      </c>
      <c r="E454" s="3">
        <f t="shared" si="52"/>
        <v>1152</v>
      </c>
      <c r="F454" s="3">
        <f t="shared" si="53"/>
        <v>1152</v>
      </c>
      <c r="G454" s="3">
        <f t="shared" si="54"/>
        <v>1075.2</v>
      </c>
      <c r="H454" s="10"/>
      <c r="I454" s="10"/>
      <c r="J454" s="10"/>
    </row>
    <row r="455" spans="1:10" ht="18" customHeight="1">
      <c r="A455">
        <v>454</v>
      </c>
      <c r="B455" s="3" t="s">
        <v>166</v>
      </c>
      <c r="C455" s="3" t="s">
        <v>162</v>
      </c>
      <c r="D455" s="3">
        <v>2240</v>
      </c>
      <c r="E455" s="3">
        <f t="shared" si="52"/>
        <v>2016</v>
      </c>
      <c r="F455" s="3">
        <f t="shared" si="53"/>
        <v>2016</v>
      </c>
      <c r="G455" s="3">
        <f t="shared" si="54"/>
        <v>1881.6</v>
      </c>
      <c r="H455" s="10"/>
      <c r="I455" s="10"/>
      <c r="J455" s="10"/>
    </row>
    <row r="456" spans="1:10" ht="18" customHeight="1">
      <c r="A456">
        <v>455</v>
      </c>
      <c r="B456" s="3" t="s">
        <v>167</v>
      </c>
      <c r="C456" s="3" t="s">
        <v>162</v>
      </c>
      <c r="D456" s="3">
        <v>2400</v>
      </c>
      <c r="E456" s="3">
        <f t="shared" si="52"/>
        <v>2160</v>
      </c>
      <c r="F456" s="3">
        <f t="shared" si="53"/>
        <v>2160</v>
      </c>
      <c r="G456" s="3">
        <f t="shared" si="54"/>
        <v>2016</v>
      </c>
      <c r="H456" s="10"/>
      <c r="I456" s="10"/>
      <c r="J456" s="10"/>
    </row>
    <row r="457" spans="1:10" ht="18" customHeight="1">
      <c r="A457">
        <v>456</v>
      </c>
      <c r="B457" s="3" t="s">
        <v>168</v>
      </c>
      <c r="C457" s="3" t="s">
        <v>162</v>
      </c>
      <c r="D457" s="3">
        <v>2560</v>
      </c>
      <c r="E457" s="3">
        <f t="shared" si="52"/>
        <v>2304</v>
      </c>
      <c r="F457" s="3">
        <f t="shared" si="53"/>
        <v>2304</v>
      </c>
      <c r="G457" s="3">
        <f t="shared" si="54"/>
        <v>2150.4</v>
      </c>
      <c r="H457" s="10"/>
      <c r="I457" s="10"/>
      <c r="J457" s="10"/>
    </row>
    <row r="458" spans="1:10" ht="18" customHeight="1">
      <c r="A458">
        <v>457</v>
      </c>
      <c r="B458" s="3" t="s">
        <v>169</v>
      </c>
      <c r="C458" s="3" t="s">
        <v>162</v>
      </c>
      <c r="D458" s="3">
        <v>3400</v>
      </c>
      <c r="E458" s="3">
        <f t="shared" si="52"/>
        <v>3060</v>
      </c>
      <c r="F458" s="3">
        <f t="shared" si="53"/>
        <v>3060</v>
      </c>
      <c r="G458" s="3">
        <f t="shared" si="54"/>
        <v>2856</v>
      </c>
      <c r="H458" s="10"/>
      <c r="I458" s="10"/>
      <c r="J458" s="10"/>
    </row>
    <row r="459" spans="1:10" ht="18" customHeight="1">
      <c r="A459">
        <v>458</v>
      </c>
      <c r="B459" s="3" t="s">
        <v>170</v>
      </c>
      <c r="C459" s="3" t="s">
        <v>162</v>
      </c>
      <c r="D459" s="3">
        <v>3150</v>
      </c>
      <c r="E459" s="3">
        <f t="shared" si="52"/>
        <v>2835</v>
      </c>
      <c r="F459" s="3">
        <f t="shared" si="53"/>
        <v>2835</v>
      </c>
      <c r="G459" s="3">
        <f t="shared" si="54"/>
        <v>2646</v>
      </c>
      <c r="H459" s="10"/>
      <c r="I459" s="10"/>
      <c r="J459" s="10"/>
    </row>
    <row r="460" spans="1:10" ht="18" customHeight="1">
      <c r="A460">
        <v>459</v>
      </c>
      <c r="B460" s="3" t="s">
        <v>182</v>
      </c>
      <c r="C460" s="3" t="s">
        <v>162</v>
      </c>
      <c r="D460" s="3">
        <v>3500</v>
      </c>
      <c r="E460" s="3">
        <f t="shared" si="52"/>
        <v>3150</v>
      </c>
      <c r="F460" s="3">
        <f t="shared" si="53"/>
        <v>3150</v>
      </c>
      <c r="G460" s="3">
        <f t="shared" si="54"/>
        <v>2940</v>
      </c>
      <c r="H460" s="10"/>
      <c r="I460" s="10"/>
      <c r="J460" s="10"/>
    </row>
    <row r="461" spans="1:10" ht="18" customHeight="1">
      <c r="A461">
        <v>460</v>
      </c>
      <c r="B461" s="3" t="s">
        <v>189</v>
      </c>
      <c r="C461" s="3" t="s">
        <v>162</v>
      </c>
      <c r="D461" s="3">
        <v>3500</v>
      </c>
      <c r="E461" s="3">
        <f t="shared" si="52"/>
        <v>3150</v>
      </c>
      <c r="F461" s="3">
        <f t="shared" si="53"/>
        <v>3150</v>
      </c>
      <c r="G461" s="3">
        <f t="shared" si="54"/>
        <v>2940</v>
      </c>
      <c r="H461" s="10"/>
      <c r="I461" s="10"/>
      <c r="J461" s="10"/>
    </row>
    <row r="462" spans="1:10" ht="18" customHeight="1">
      <c r="A462">
        <v>461</v>
      </c>
      <c r="B462" s="3" t="s">
        <v>202</v>
      </c>
      <c r="C462" s="3" t="s">
        <v>162</v>
      </c>
      <c r="D462" s="3">
        <v>860</v>
      </c>
      <c r="E462" s="3">
        <f t="shared" si="52"/>
        <v>774</v>
      </c>
      <c r="F462" s="3">
        <f t="shared" si="53"/>
        <v>774</v>
      </c>
      <c r="G462" s="3">
        <f t="shared" si="54"/>
        <v>722.4</v>
      </c>
      <c r="H462" s="10"/>
      <c r="I462" s="10"/>
      <c r="J462" s="10"/>
    </row>
    <row r="463" spans="1:10" ht="18" customHeight="1">
      <c r="A463">
        <v>462</v>
      </c>
      <c r="B463" s="3" t="s">
        <v>224</v>
      </c>
      <c r="C463" s="3" t="s">
        <v>162</v>
      </c>
      <c r="D463" s="3">
        <v>2600</v>
      </c>
      <c r="E463" s="3">
        <f t="shared" si="52"/>
        <v>2340</v>
      </c>
      <c r="F463" s="3">
        <f t="shared" si="53"/>
        <v>2340</v>
      </c>
      <c r="G463" s="3">
        <f t="shared" si="54"/>
        <v>2184</v>
      </c>
      <c r="H463" s="10"/>
      <c r="I463" s="10"/>
      <c r="J463" s="10"/>
    </row>
    <row r="464" spans="1:10" ht="18" customHeight="1">
      <c r="A464">
        <v>463</v>
      </c>
      <c r="B464" s="3" t="s">
        <v>295</v>
      </c>
      <c r="C464" s="3" t="s">
        <v>162</v>
      </c>
      <c r="D464" s="3">
        <v>4300</v>
      </c>
      <c r="E464" s="3">
        <f t="shared" si="52"/>
        <v>3870</v>
      </c>
      <c r="F464" s="3">
        <f t="shared" si="53"/>
        <v>3870</v>
      </c>
      <c r="G464" s="3">
        <f t="shared" si="54"/>
        <v>3612</v>
      </c>
      <c r="H464" s="10"/>
      <c r="I464" s="10"/>
      <c r="J464" s="10"/>
    </row>
    <row r="465" spans="1:10" ht="18" customHeight="1">
      <c r="A465">
        <v>464</v>
      </c>
      <c r="B465" s="3" t="s">
        <v>296</v>
      </c>
      <c r="C465" s="3" t="s">
        <v>162</v>
      </c>
      <c r="D465" s="3">
        <v>15000</v>
      </c>
      <c r="E465" s="3">
        <f t="shared" si="52"/>
        <v>13500</v>
      </c>
      <c r="F465" s="3">
        <f t="shared" si="53"/>
        <v>13500</v>
      </c>
      <c r="G465" s="3">
        <f t="shared" si="54"/>
        <v>12600</v>
      </c>
      <c r="H465" s="10"/>
      <c r="I465" s="10"/>
      <c r="J465" s="10"/>
    </row>
    <row r="466" spans="1:10" ht="18" customHeight="1">
      <c r="A466">
        <v>465</v>
      </c>
      <c r="B466" s="3" t="s">
        <v>297</v>
      </c>
      <c r="C466" s="3" t="s">
        <v>162</v>
      </c>
      <c r="D466" s="3">
        <v>21500</v>
      </c>
      <c r="E466" s="3">
        <f t="shared" si="52"/>
        <v>19350</v>
      </c>
      <c r="F466" s="3">
        <f t="shared" si="53"/>
        <v>19350</v>
      </c>
      <c r="G466" s="3">
        <f t="shared" si="54"/>
        <v>18060</v>
      </c>
      <c r="H466" s="10"/>
      <c r="I466" s="10"/>
      <c r="J466" s="10"/>
    </row>
    <row r="467" spans="1:10" ht="18" customHeight="1">
      <c r="A467">
        <v>466</v>
      </c>
      <c r="B467" s="3" t="s">
        <v>298</v>
      </c>
      <c r="C467" s="3" t="s">
        <v>162</v>
      </c>
      <c r="D467" s="3">
        <v>3200</v>
      </c>
      <c r="E467" s="3">
        <f t="shared" si="52"/>
        <v>2880</v>
      </c>
      <c r="F467" s="3">
        <f t="shared" si="53"/>
        <v>2880</v>
      </c>
      <c r="G467" s="3">
        <f t="shared" si="54"/>
        <v>2688</v>
      </c>
      <c r="H467" s="10"/>
      <c r="I467" s="10"/>
      <c r="J467" s="10"/>
    </row>
    <row r="468" spans="1:10" ht="18" customHeight="1">
      <c r="A468">
        <v>467</v>
      </c>
      <c r="B468" s="3" t="s">
        <v>299</v>
      </c>
      <c r="C468" s="3" t="s">
        <v>162</v>
      </c>
      <c r="D468" s="3">
        <v>1700</v>
      </c>
      <c r="E468" s="3">
        <f t="shared" si="52"/>
        <v>1530</v>
      </c>
      <c r="F468" s="3">
        <f t="shared" si="53"/>
        <v>1530</v>
      </c>
      <c r="G468" s="3">
        <f t="shared" si="54"/>
        <v>1428</v>
      </c>
      <c r="H468" s="10"/>
      <c r="I468" s="10"/>
      <c r="J468" s="10"/>
    </row>
    <row r="469" spans="1:10" ht="18" customHeight="1">
      <c r="A469">
        <v>468</v>
      </c>
      <c r="B469" s="3" t="s">
        <v>300</v>
      </c>
      <c r="C469" s="3" t="s">
        <v>162</v>
      </c>
      <c r="D469" s="3">
        <v>1900</v>
      </c>
      <c r="E469" s="3">
        <f t="shared" si="52"/>
        <v>1710</v>
      </c>
      <c r="F469" s="3">
        <f t="shared" si="53"/>
        <v>1710</v>
      </c>
      <c r="G469" s="3">
        <f t="shared" si="54"/>
        <v>1596</v>
      </c>
      <c r="H469" s="10"/>
      <c r="I469" s="10"/>
      <c r="J469" s="10"/>
    </row>
    <row r="470" spans="1:10" ht="18" customHeight="1">
      <c r="A470">
        <v>469</v>
      </c>
      <c r="B470" s="3" t="s">
        <v>301</v>
      </c>
      <c r="C470" s="3" t="s">
        <v>162</v>
      </c>
      <c r="D470" s="3">
        <v>7000</v>
      </c>
      <c r="E470" s="3">
        <f t="shared" si="52"/>
        <v>6300</v>
      </c>
      <c r="F470" s="3">
        <f t="shared" si="53"/>
        <v>6300</v>
      </c>
      <c r="G470" s="3">
        <f t="shared" si="54"/>
        <v>5880</v>
      </c>
      <c r="H470" s="10"/>
      <c r="I470" s="10"/>
      <c r="J470" s="10"/>
    </row>
    <row r="471" spans="1:10" ht="18" customHeight="1">
      <c r="A471">
        <v>470</v>
      </c>
      <c r="B471" s="3" t="s">
        <v>302</v>
      </c>
      <c r="C471" s="3" t="s">
        <v>162</v>
      </c>
      <c r="D471" s="3">
        <v>6800</v>
      </c>
      <c r="E471" s="3">
        <f t="shared" si="52"/>
        <v>6120</v>
      </c>
      <c r="F471" s="3">
        <f t="shared" si="53"/>
        <v>6120</v>
      </c>
      <c r="G471" s="3">
        <f t="shared" si="54"/>
        <v>5712</v>
      </c>
      <c r="H471" s="10"/>
      <c r="I471" s="10"/>
      <c r="J471" s="10"/>
    </row>
    <row r="472" spans="1:10" ht="18" customHeight="1">
      <c r="A472">
        <v>471</v>
      </c>
      <c r="B472" s="3" t="s">
        <v>303</v>
      </c>
      <c r="C472" s="3" t="s">
        <v>162</v>
      </c>
      <c r="D472" s="3">
        <v>5850</v>
      </c>
      <c r="E472" s="3">
        <f t="shared" si="52"/>
        <v>5265</v>
      </c>
      <c r="F472" s="3">
        <f t="shared" si="53"/>
        <v>5265</v>
      </c>
      <c r="G472" s="3">
        <f t="shared" si="54"/>
        <v>4914</v>
      </c>
      <c r="H472" s="10"/>
      <c r="I472" s="10"/>
      <c r="J472" s="10"/>
    </row>
    <row r="473" spans="1:10" ht="18" customHeight="1">
      <c r="A473">
        <v>472</v>
      </c>
      <c r="B473" s="2" t="s">
        <v>173</v>
      </c>
      <c r="C473" s="2" t="s">
        <v>174</v>
      </c>
      <c r="D473" s="2">
        <v>1200</v>
      </c>
      <c r="E473" s="2">
        <f t="shared" si="52"/>
        <v>1080</v>
      </c>
      <c r="F473" s="2">
        <f t="shared" si="53"/>
        <v>1080</v>
      </c>
      <c r="G473" s="2">
        <f t="shared" si="54"/>
        <v>1008</v>
      </c>
      <c r="H473" s="10"/>
      <c r="I473" s="10"/>
      <c r="J473" s="10"/>
    </row>
    <row r="474" spans="1:10" ht="18" customHeight="1">
      <c r="A474">
        <v>473</v>
      </c>
      <c r="B474" s="2" t="s">
        <v>175</v>
      </c>
      <c r="C474" s="2" t="s">
        <v>174</v>
      </c>
      <c r="D474" s="2">
        <v>950</v>
      </c>
      <c r="E474" s="2">
        <f t="shared" si="52"/>
        <v>855</v>
      </c>
      <c r="F474" s="2">
        <f aca="true" t="shared" si="55" ref="F474:F490">0.9*D474</f>
        <v>855</v>
      </c>
      <c r="G474" s="2">
        <f aca="true" t="shared" si="56" ref="G474:G490">0.84*D474</f>
        <v>798</v>
      </c>
      <c r="H474" s="10"/>
      <c r="I474" s="10"/>
      <c r="J474" s="10"/>
    </row>
    <row r="475" spans="1:10" ht="18" customHeight="1">
      <c r="A475">
        <v>474</v>
      </c>
      <c r="B475" s="2" t="s">
        <v>176</v>
      </c>
      <c r="C475" s="2" t="s">
        <v>174</v>
      </c>
      <c r="D475" s="2">
        <v>850</v>
      </c>
      <c r="E475" s="2">
        <f t="shared" si="52"/>
        <v>765</v>
      </c>
      <c r="F475" s="2">
        <f t="shared" si="55"/>
        <v>765</v>
      </c>
      <c r="G475" s="2">
        <f t="shared" si="56"/>
        <v>714</v>
      </c>
      <c r="H475" s="10"/>
      <c r="I475" s="10"/>
      <c r="J475" s="10"/>
    </row>
    <row r="476" spans="1:10" ht="18" customHeight="1">
      <c r="A476">
        <v>475</v>
      </c>
      <c r="B476" s="2" t="s">
        <v>177</v>
      </c>
      <c r="C476" s="2" t="s">
        <v>174</v>
      </c>
      <c r="D476" s="2">
        <v>1500</v>
      </c>
      <c r="E476" s="2">
        <f t="shared" si="52"/>
        <v>1350</v>
      </c>
      <c r="F476" s="2">
        <f t="shared" si="55"/>
        <v>1350</v>
      </c>
      <c r="G476" s="2">
        <f t="shared" si="56"/>
        <v>1260</v>
      </c>
      <c r="H476" s="10"/>
      <c r="I476" s="10"/>
      <c r="J476" s="10"/>
    </row>
    <row r="477" spans="1:10" ht="18" customHeight="1">
      <c r="A477">
        <v>476</v>
      </c>
      <c r="B477" s="2" t="s">
        <v>178</v>
      </c>
      <c r="C477" s="2" t="s">
        <v>174</v>
      </c>
      <c r="D477" s="2">
        <v>990</v>
      </c>
      <c r="E477" s="2">
        <f t="shared" si="52"/>
        <v>891</v>
      </c>
      <c r="F477" s="2">
        <f t="shared" si="55"/>
        <v>891</v>
      </c>
      <c r="G477" s="2">
        <f t="shared" si="56"/>
        <v>831.6</v>
      </c>
      <c r="H477" s="10"/>
      <c r="I477" s="10"/>
      <c r="J477" s="10"/>
    </row>
    <row r="478" spans="1:10" ht="18" customHeight="1">
      <c r="A478">
        <v>477</v>
      </c>
      <c r="B478" s="2" t="s">
        <v>211</v>
      </c>
      <c r="C478" s="2" t="s">
        <v>174</v>
      </c>
      <c r="D478" s="2">
        <v>50</v>
      </c>
      <c r="E478" s="2">
        <f t="shared" si="52"/>
        <v>45</v>
      </c>
      <c r="F478" s="2">
        <f t="shared" si="55"/>
        <v>45</v>
      </c>
      <c r="G478" s="2">
        <f t="shared" si="56"/>
        <v>42</v>
      </c>
      <c r="H478" s="10"/>
      <c r="I478" s="10"/>
      <c r="J478" s="10"/>
    </row>
    <row r="479" spans="1:10" ht="18" customHeight="1">
      <c r="A479">
        <v>478</v>
      </c>
      <c r="B479" s="2" t="s">
        <v>212</v>
      </c>
      <c r="C479" s="2" t="s">
        <v>174</v>
      </c>
      <c r="D479" s="2">
        <v>1600</v>
      </c>
      <c r="E479" s="2">
        <f t="shared" si="52"/>
        <v>1440</v>
      </c>
      <c r="F479" s="2">
        <f t="shared" si="55"/>
        <v>1440</v>
      </c>
      <c r="G479" s="2">
        <f t="shared" si="56"/>
        <v>1344</v>
      </c>
      <c r="H479" s="10"/>
      <c r="I479" s="10"/>
      <c r="J479" s="10"/>
    </row>
    <row r="480" spans="1:10" ht="18" customHeight="1">
      <c r="A480">
        <v>479</v>
      </c>
      <c r="B480" s="2" t="s">
        <v>213</v>
      </c>
      <c r="C480" s="2" t="s">
        <v>174</v>
      </c>
      <c r="D480" s="2">
        <v>300</v>
      </c>
      <c r="E480" s="2">
        <f t="shared" si="52"/>
        <v>270</v>
      </c>
      <c r="F480" s="2">
        <f t="shared" si="55"/>
        <v>270</v>
      </c>
      <c r="G480" s="2">
        <f t="shared" si="56"/>
        <v>252</v>
      </c>
      <c r="H480" s="10"/>
      <c r="I480" s="10"/>
      <c r="J480" s="10"/>
    </row>
    <row r="481" spans="1:10" ht="18" customHeight="1">
      <c r="A481">
        <v>480</v>
      </c>
      <c r="B481" s="2" t="s">
        <v>231</v>
      </c>
      <c r="C481" s="2" t="s">
        <v>174</v>
      </c>
      <c r="D481" s="2">
        <v>1250</v>
      </c>
      <c r="E481" s="2">
        <f t="shared" si="52"/>
        <v>1125</v>
      </c>
      <c r="F481" s="2">
        <f t="shared" si="55"/>
        <v>1125</v>
      </c>
      <c r="G481" s="2">
        <f t="shared" si="56"/>
        <v>1050</v>
      </c>
      <c r="H481" s="10"/>
      <c r="I481" s="10"/>
      <c r="J481" s="10"/>
    </row>
    <row r="482" spans="1:10" ht="18" customHeight="1">
      <c r="A482">
        <v>481</v>
      </c>
      <c r="B482" s="2" t="s">
        <v>232</v>
      </c>
      <c r="C482" s="2" t="s">
        <v>174</v>
      </c>
      <c r="D482" s="2">
        <v>1600</v>
      </c>
      <c r="E482" s="2">
        <f t="shared" si="52"/>
        <v>1440</v>
      </c>
      <c r="F482" s="2">
        <f t="shared" si="55"/>
        <v>1440</v>
      </c>
      <c r="G482" s="2">
        <f t="shared" si="56"/>
        <v>1344</v>
      </c>
      <c r="H482" s="10"/>
      <c r="I482" s="10"/>
      <c r="J482" s="10"/>
    </row>
    <row r="483" spans="1:10" ht="20.25" customHeight="1">
      <c r="A483">
        <v>482</v>
      </c>
      <c r="B483" s="2" t="s">
        <v>233</v>
      </c>
      <c r="C483" s="2" t="s">
        <v>174</v>
      </c>
      <c r="D483" s="2">
        <v>1500</v>
      </c>
      <c r="E483" s="2">
        <f t="shared" si="52"/>
        <v>1350</v>
      </c>
      <c r="F483" s="2">
        <f t="shared" si="55"/>
        <v>1350</v>
      </c>
      <c r="G483" s="2">
        <f t="shared" si="56"/>
        <v>1260</v>
      </c>
      <c r="H483" s="10"/>
      <c r="I483" s="10"/>
      <c r="J483" s="10"/>
    </row>
    <row r="484" spans="1:10" ht="18" customHeight="1">
      <c r="A484">
        <v>483</v>
      </c>
      <c r="B484" s="2" t="s">
        <v>234</v>
      </c>
      <c r="C484" s="2" t="s">
        <v>174</v>
      </c>
      <c r="D484" s="2">
        <v>2900</v>
      </c>
      <c r="E484" s="2">
        <f t="shared" si="52"/>
        <v>2610</v>
      </c>
      <c r="F484" s="2">
        <f t="shared" si="55"/>
        <v>2610</v>
      </c>
      <c r="G484" s="2">
        <f t="shared" si="56"/>
        <v>2436</v>
      </c>
      <c r="H484" s="10"/>
      <c r="I484" s="10"/>
      <c r="J484" s="10"/>
    </row>
    <row r="485" spans="1:10" ht="18" customHeight="1">
      <c r="A485">
        <v>484</v>
      </c>
      <c r="B485" s="2" t="s">
        <v>235</v>
      </c>
      <c r="C485" s="2" t="s">
        <v>174</v>
      </c>
      <c r="D485" s="2">
        <v>1500</v>
      </c>
      <c r="E485" s="2">
        <f t="shared" si="52"/>
        <v>1350</v>
      </c>
      <c r="F485" s="2">
        <f t="shared" si="55"/>
        <v>1350</v>
      </c>
      <c r="G485" s="2">
        <f t="shared" si="56"/>
        <v>1260</v>
      </c>
      <c r="H485" s="9"/>
      <c r="I485" s="9"/>
      <c r="J485" s="9"/>
    </row>
    <row r="486" spans="1:10" ht="18" customHeight="1">
      <c r="A486">
        <v>485</v>
      </c>
      <c r="B486" s="2" t="s">
        <v>533</v>
      </c>
      <c r="C486" s="2" t="s">
        <v>174</v>
      </c>
      <c r="D486" s="2">
        <v>715</v>
      </c>
      <c r="E486" s="2">
        <f t="shared" si="52"/>
        <v>643.5</v>
      </c>
      <c r="F486" s="2">
        <f t="shared" si="55"/>
        <v>643.5</v>
      </c>
      <c r="G486" s="2">
        <f t="shared" si="56"/>
        <v>600.6</v>
      </c>
      <c r="H486" s="9"/>
      <c r="I486" s="9"/>
      <c r="J486" s="9"/>
    </row>
    <row r="487" spans="1:10" ht="18" customHeight="1">
      <c r="A487">
        <v>486</v>
      </c>
      <c r="B487" s="2" t="s">
        <v>462</v>
      </c>
      <c r="C487" s="2" t="s">
        <v>174</v>
      </c>
      <c r="D487" s="2">
        <v>1595</v>
      </c>
      <c r="E487" s="2">
        <f t="shared" si="52"/>
        <v>1435.5</v>
      </c>
      <c r="F487" s="2">
        <f t="shared" si="55"/>
        <v>1435.5</v>
      </c>
      <c r="G487" s="2">
        <f t="shared" si="56"/>
        <v>1339.8</v>
      </c>
      <c r="H487" s="9"/>
      <c r="I487" s="9"/>
      <c r="J487" s="9"/>
    </row>
    <row r="488" spans="1:10" ht="18" customHeight="1">
      <c r="A488">
        <v>487</v>
      </c>
      <c r="B488" s="2" t="s">
        <v>463</v>
      </c>
      <c r="C488" s="2" t="s">
        <v>174</v>
      </c>
      <c r="D488" s="2">
        <v>2240</v>
      </c>
      <c r="E488" s="2">
        <f t="shared" si="52"/>
        <v>2016</v>
      </c>
      <c r="F488" s="2">
        <f t="shared" si="55"/>
        <v>2016</v>
      </c>
      <c r="G488" s="2">
        <f t="shared" si="56"/>
        <v>1881.6</v>
      </c>
      <c r="H488" s="9"/>
      <c r="I488" s="9"/>
      <c r="J488" s="9"/>
    </row>
    <row r="489" spans="1:10" ht="18" customHeight="1">
      <c r="A489">
        <v>488</v>
      </c>
      <c r="B489" s="2" t="s">
        <v>464</v>
      </c>
      <c r="C489" s="2" t="s">
        <v>174</v>
      </c>
      <c r="D489" s="2">
        <v>1680</v>
      </c>
      <c r="E489" s="2">
        <f t="shared" si="52"/>
        <v>1512</v>
      </c>
      <c r="F489" s="2">
        <f t="shared" si="55"/>
        <v>1512</v>
      </c>
      <c r="G489" s="2">
        <f t="shared" si="56"/>
        <v>1411.2</v>
      </c>
      <c r="H489" s="9"/>
      <c r="I489" s="9"/>
      <c r="J489" s="9"/>
    </row>
    <row r="490" spans="1:10" ht="18" customHeight="1">
      <c r="A490">
        <v>489</v>
      </c>
      <c r="B490" s="2" t="s">
        <v>465</v>
      </c>
      <c r="C490" s="2" t="s">
        <v>174</v>
      </c>
      <c r="D490" s="2">
        <v>2330</v>
      </c>
      <c r="E490" s="2">
        <f t="shared" si="52"/>
        <v>2097</v>
      </c>
      <c r="F490" s="2">
        <f t="shared" si="55"/>
        <v>2097</v>
      </c>
      <c r="G490" s="2">
        <f t="shared" si="56"/>
        <v>1957.1999999999998</v>
      </c>
      <c r="H490" s="9"/>
      <c r="I490" s="9"/>
      <c r="J490" s="9"/>
    </row>
    <row r="491" spans="1:10" ht="18" customHeight="1">
      <c r="A491">
        <v>490</v>
      </c>
      <c r="B491" s="3" t="s">
        <v>589</v>
      </c>
      <c r="C491" s="3" t="s">
        <v>8</v>
      </c>
      <c r="D491" s="3">
        <v>3850</v>
      </c>
      <c r="E491" s="3">
        <f t="shared" si="52"/>
        <v>3465</v>
      </c>
      <c r="F491" s="3">
        <f>0.9*D491</f>
        <v>3465</v>
      </c>
      <c r="G491" s="3">
        <f>0.84*D491</f>
        <v>3234</v>
      </c>
      <c r="H491" s="9"/>
      <c r="I491" s="9"/>
      <c r="J491" s="9"/>
    </row>
    <row r="492" spans="1:10" ht="18" customHeight="1">
      <c r="A492">
        <v>491</v>
      </c>
      <c r="B492" s="3" t="s">
        <v>138</v>
      </c>
      <c r="C492" s="3" t="s">
        <v>8</v>
      </c>
      <c r="D492" s="3">
        <v>1200</v>
      </c>
      <c r="E492" s="3">
        <f t="shared" si="52"/>
        <v>1080</v>
      </c>
      <c r="F492" s="3">
        <f aca="true" t="shared" si="57" ref="F492:F498">0.9*D492</f>
        <v>1080</v>
      </c>
      <c r="G492" s="3">
        <f aca="true" t="shared" si="58" ref="G492:G498">0.84*D492</f>
        <v>1008</v>
      </c>
      <c r="H492" s="9"/>
      <c r="I492" s="9"/>
      <c r="J492" s="9"/>
    </row>
    <row r="493" spans="1:10" ht="18" customHeight="1">
      <c r="A493">
        <v>492</v>
      </c>
      <c r="B493" s="3" t="s">
        <v>294</v>
      </c>
      <c r="C493" s="3" t="s">
        <v>8</v>
      </c>
      <c r="D493" s="3">
        <v>2550</v>
      </c>
      <c r="E493" s="3">
        <f t="shared" si="52"/>
        <v>2295</v>
      </c>
      <c r="F493" s="3">
        <f t="shared" si="57"/>
        <v>2295</v>
      </c>
      <c r="G493" s="3">
        <f t="shared" si="58"/>
        <v>2142</v>
      </c>
      <c r="H493" s="9"/>
      <c r="I493" s="9"/>
      <c r="J493" s="9"/>
    </row>
    <row r="494" spans="1:10" ht="18" customHeight="1">
      <c r="A494">
        <v>493</v>
      </c>
      <c r="B494" s="3" t="s">
        <v>148</v>
      </c>
      <c r="C494" s="3" t="s">
        <v>8</v>
      </c>
      <c r="D494" s="3">
        <v>1400</v>
      </c>
      <c r="E494" s="3">
        <f t="shared" si="52"/>
        <v>1260</v>
      </c>
      <c r="F494" s="3">
        <f t="shared" si="57"/>
        <v>1260</v>
      </c>
      <c r="G494" s="3">
        <f t="shared" si="58"/>
        <v>1176</v>
      </c>
      <c r="H494" s="9"/>
      <c r="I494" s="9"/>
      <c r="J494" s="9"/>
    </row>
    <row r="495" spans="1:10" ht="18" customHeight="1">
      <c r="A495">
        <v>494</v>
      </c>
      <c r="B495" s="3" t="s">
        <v>149</v>
      </c>
      <c r="C495" s="3" t="s">
        <v>8</v>
      </c>
      <c r="D495" s="3">
        <v>1070</v>
      </c>
      <c r="E495" s="3">
        <f t="shared" si="52"/>
        <v>963</v>
      </c>
      <c r="F495" s="3">
        <f t="shared" si="57"/>
        <v>963</v>
      </c>
      <c r="G495" s="3">
        <f t="shared" si="58"/>
        <v>898.8</v>
      </c>
      <c r="H495" s="9"/>
      <c r="I495" s="9"/>
      <c r="J495" s="9"/>
    </row>
    <row r="496" spans="1:10" ht="18" customHeight="1">
      <c r="A496">
        <v>495</v>
      </c>
      <c r="B496" s="3" t="s">
        <v>308</v>
      </c>
      <c r="C496" s="3" t="s">
        <v>8</v>
      </c>
      <c r="D496" s="3">
        <v>1250</v>
      </c>
      <c r="E496" s="3">
        <f t="shared" si="52"/>
        <v>1125</v>
      </c>
      <c r="F496" s="3">
        <f t="shared" si="57"/>
        <v>1125</v>
      </c>
      <c r="G496" s="3">
        <f t="shared" si="58"/>
        <v>1050</v>
      </c>
      <c r="H496" s="9"/>
      <c r="I496" s="9"/>
      <c r="J496" s="9"/>
    </row>
    <row r="497" spans="1:10" ht="18" customHeight="1">
      <c r="A497">
        <v>496</v>
      </c>
      <c r="B497" s="3" t="s">
        <v>201</v>
      </c>
      <c r="C497" s="3" t="s">
        <v>8</v>
      </c>
      <c r="D497" s="3">
        <v>1550</v>
      </c>
      <c r="E497" s="3">
        <f t="shared" si="52"/>
        <v>1395</v>
      </c>
      <c r="F497" s="3">
        <f t="shared" si="57"/>
        <v>1395</v>
      </c>
      <c r="G497" s="3">
        <f t="shared" si="58"/>
        <v>1302</v>
      </c>
      <c r="H497" s="9"/>
      <c r="I497" s="9"/>
      <c r="J497" s="9"/>
    </row>
    <row r="498" spans="1:8" ht="18" customHeight="1">
      <c r="A498">
        <v>497</v>
      </c>
      <c r="B498" s="3" t="s">
        <v>214</v>
      </c>
      <c r="C498" s="3" t="s">
        <v>8</v>
      </c>
      <c r="D498" s="3">
        <v>4600</v>
      </c>
      <c r="E498" s="3">
        <f>0.9*D498</f>
        <v>4140</v>
      </c>
      <c r="F498" s="3">
        <f t="shared" si="57"/>
        <v>4140</v>
      </c>
      <c r="G498" s="3">
        <f t="shared" si="58"/>
        <v>3864</v>
      </c>
      <c r="H498" s="15"/>
    </row>
    <row r="499" spans="1:8" ht="18" customHeight="1">
      <c r="A499">
        <v>498</v>
      </c>
      <c r="B499" s="3" t="s">
        <v>536</v>
      </c>
      <c r="C499" s="32" t="s">
        <v>8</v>
      </c>
      <c r="D499" s="3">
        <v>1550</v>
      </c>
      <c r="E499" s="3">
        <f>0.93*D499</f>
        <v>1441.5</v>
      </c>
      <c r="F499" s="3">
        <f>0.9*D499</f>
        <v>1395</v>
      </c>
      <c r="G499" s="3">
        <f>0.85*D499</f>
        <v>1317.5</v>
      </c>
      <c r="H499" s="15"/>
    </row>
    <row r="500" spans="1:8" ht="18" customHeight="1">
      <c r="A500">
        <v>499</v>
      </c>
      <c r="B500" s="3" t="s">
        <v>537</v>
      </c>
      <c r="C500" s="32" t="s">
        <v>8</v>
      </c>
      <c r="D500" s="3">
        <v>1550</v>
      </c>
      <c r="E500" s="3">
        <f>0.93*D500</f>
        <v>1441.5</v>
      </c>
      <c r="F500" s="3">
        <f>0.9*D500</f>
        <v>1395</v>
      </c>
      <c r="G500" s="3">
        <f>0.85*D500</f>
        <v>1317.5</v>
      </c>
      <c r="H500" s="15"/>
    </row>
    <row r="501" spans="1:8" ht="18" customHeight="1">
      <c r="A501">
        <v>500</v>
      </c>
      <c r="B501" s="3" t="s">
        <v>535</v>
      </c>
      <c r="C501" s="3" t="s">
        <v>8</v>
      </c>
      <c r="D501" s="3">
        <v>1750</v>
      </c>
      <c r="E501" s="3">
        <f>0.94*D501</f>
        <v>1645</v>
      </c>
      <c r="F501" s="3">
        <f>0.91*D501</f>
        <v>1592.5</v>
      </c>
      <c r="G501" s="3">
        <f>0.89*D501</f>
        <v>1557.5</v>
      </c>
      <c r="H501" s="15"/>
    </row>
    <row r="502" spans="1:7" ht="18" customHeight="1">
      <c r="A502">
        <v>501</v>
      </c>
      <c r="B502" s="19" t="s">
        <v>351</v>
      </c>
      <c r="C502" s="22" t="s">
        <v>361</v>
      </c>
      <c r="D502" s="22">
        <v>2500</v>
      </c>
      <c r="E502" s="23">
        <f>0.9*D502</f>
        <v>2250</v>
      </c>
      <c r="F502" s="23">
        <f>0.9*D502</f>
        <v>2250</v>
      </c>
      <c r="G502" s="23">
        <f>0.84*D502</f>
        <v>2100</v>
      </c>
    </row>
    <row r="503" spans="1:7" ht="18" customHeight="1">
      <c r="A503">
        <v>502</v>
      </c>
      <c r="B503" s="19" t="s">
        <v>352</v>
      </c>
      <c r="C503" s="22" t="s">
        <v>361</v>
      </c>
      <c r="D503" s="23">
        <v>4800</v>
      </c>
      <c r="E503" s="23">
        <f aca="true" t="shared" si="59" ref="E503:E514">0.9*D503</f>
        <v>4320</v>
      </c>
      <c r="F503" s="23">
        <f aca="true" t="shared" si="60" ref="F503:F514">0.9*D503</f>
        <v>4320</v>
      </c>
      <c r="G503" s="23">
        <f aca="true" t="shared" si="61" ref="G503:G514">0.84*D503</f>
        <v>4032</v>
      </c>
    </row>
    <row r="504" spans="1:7" ht="31.5" customHeight="1">
      <c r="A504">
        <v>503</v>
      </c>
      <c r="B504" s="19" t="s">
        <v>544</v>
      </c>
      <c r="C504" s="22" t="s">
        <v>361</v>
      </c>
      <c r="D504" s="23">
        <v>350</v>
      </c>
      <c r="E504" s="23">
        <v>315</v>
      </c>
      <c r="F504" s="23">
        <v>315</v>
      </c>
      <c r="G504" s="23">
        <v>294</v>
      </c>
    </row>
    <row r="505" spans="1:7" ht="28.5" customHeight="1">
      <c r="A505">
        <v>504</v>
      </c>
      <c r="B505" s="20" t="s">
        <v>353</v>
      </c>
      <c r="C505" s="22" t="s">
        <v>361</v>
      </c>
      <c r="D505" s="23">
        <v>450</v>
      </c>
      <c r="E505" s="23">
        <f t="shared" si="59"/>
        <v>405</v>
      </c>
      <c r="F505" s="23">
        <f t="shared" si="60"/>
        <v>405</v>
      </c>
      <c r="G505" s="23">
        <f t="shared" si="61"/>
        <v>378</v>
      </c>
    </row>
    <row r="506" spans="1:7" ht="28.5" customHeight="1">
      <c r="A506">
        <v>505</v>
      </c>
      <c r="B506" s="20" t="s">
        <v>468</v>
      </c>
      <c r="C506" s="22" t="s">
        <v>361</v>
      </c>
      <c r="D506" s="23">
        <v>830</v>
      </c>
      <c r="E506" s="23">
        <f t="shared" si="59"/>
        <v>747</v>
      </c>
      <c r="F506" s="23">
        <f t="shared" si="60"/>
        <v>747</v>
      </c>
      <c r="G506" s="23">
        <f t="shared" si="61"/>
        <v>697.1999999999999</v>
      </c>
    </row>
    <row r="507" spans="1:7" ht="29.25" customHeight="1">
      <c r="A507">
        <v>506</v>
      </c>
      <c r="B507" s="20" t="s">
        <v>354</v>
      </c>
      <c r="C507" s="22" t="s">
        <v>361</v>
      </c>
      <c r="D507" s="23">
        <v>1650</v>
      </c>
      <c r="E507" s="23">
        <f t="shared" si="59"/>
        <v>1485</v>
      </c>
      <c r="F507" s="23">
        <f t="shared" si="60"/>
        <v>1485</v>
      </c>
      <c r="G507" s="23">
        <f t="shared" si="61"/>
        <v>1386</v>
      </c>
    </row>
    <row r="508" spans="1:7" ht="28.5" customHeight="1">
      <c r="A508">
        <v>507</v>
      </c>
      <c r="B508" s="20" t="s">
        <v>355</v>
      </c>
      <c r="C508" s="22" t="s">
        <v>361</v>
      </c>
      <c r="D508" s="23">
        <v>1800</v>
      </c>
      <c r="E508" s="23">
        <f t="shared" si="59"/>
        <v>1620</v>
      </c>
      <c r="F508" s="23">
        <f t="shared" si="60"/>
        <v>1620</v>
      </c>
      <c r="G508" s="23">
        <f t="shared" si="61"/>
        <v>1512</v>
      </c>
    </row>
    <row r="509" spans="1:7" ht="28.5" customHeight="1">
      <c r="A509">
        <v>508</v>
      </c>
      <c r="B509" s="20" t="s">
        <v>469</v>
      </c>
      <c r="C509" s="22" t="s">
        <v>361</v>
      </c>
      <c r="D509" s="23">
        <v>2400</v>
      </c>
      <c r="E509" s="23">
        <f t="shared" si="59"/>
        <v>2160</v>
      </c>
      <c r="F509" s="23">
        <f t="shared" si="60"/>
        <v>2160</v>
      </c>
      <c r="G509" s="23">
        <f t="shared" si="61"/>
        <v>2016</v>
      </c>
    </row>
    <row r="510" spans="1:7" ht="30" customHeight="1">
      <c r="A510">
        <v>509</v>
      </c>
      <c r="B510" s="20" t="s">
        <v>360</v>
      </c>
      <c r="C510" s="22" t="s">
        <v>361</v>
      </c>
      <c r="D510" s="23">
        <v>280</v>
      </c>
      <c r="E510" s="23">
        <f t="shared" si="59"/>
        <v>252</v>
      </c>
      <c r="F510" s="23">
        <f t="shared" si="60"/>
        <v>252</v>
      </c>
      <c r="G510" s="23">
        <f t="shared" si="61"/>
        <v>235.2</v>
      </c>
    </row>
    <row r="511" spans="1:7" ht="30.75" customHeight="1">
      <c r="A511">
        <v>510</v>
      </c>
      <c r="B511" s="20" t="s">
        <v>359</v>
      </c>
      <c r="C511" s="22" t="s">
        <v>361</v>
      </c>
      <c r="D511" s="23">
        <v>330</v>
      </c>
      <c r="E511" s="23">
        <f t="shared" si="59"/>
        <v>297</v>
      </c>
      <c r="F511" s="23">
        <f t="shared" si="60"/>
        <v>297</v>
      </c>
      <c r="G511" s="23">
        <f t="shared" si="61"/>
        <v>277.2</v>
      </c>
    </row>
    <row r="512" spans="1:7" ht="27.75" customHeight="1">
      <c r="A512">
        <v>511</v>
      </c>
      <c r="B512" s="20" t="s">
        <v>358</v>
      </c>
      <c r="C512" s="22" t="s">
        <v>361</v>
      </c>
      <c r="D512" s="23">
        <v>370</v>
      </c>
      <c r="E512" s="23">
        <f t="shared" si="59"/>
        <v>333</v>
      </c>
      <c r="F512" s="23">
        <f t="shared" si="60"/>
        <v>333</v>
      </c>
      <c r="G512" s="23">
        <f t="shared" si="61"/>
        <v>310.8</v>
      </c>
    </row>
    <row r="513" spans="1:7" ht="29.25" customHeight="1">
      <c r="A513">
        <v>512</v>
      </c>
      <c r="B513" s="20" t="s">
        <v>357</v>
      </c>
      <c r="C513" s="22" t="s">
        <v>361</v>
      </c>
      <c r="D513" s="23">
        <v>410</v>
      </c>
      <c r="E513" s="23">
        <f t="shared" si="59"/>
        <v>369</v>
      </c>
      <c r="F513" s="23">
        <f t="shared" si="60"/>
        <v>369</v>
      </c>
      <c r="G513" s="23">
        <f t="shared" si="61"/>
        <v>344.4</v>
      </c>
    </row>
    <row r="514" spans="1:7" ht="32.25" customHeight="1">
      <c r="A514">
        <v>513</v>
      </c>
      <c r="B514" s="20" t="s">
        <v>356</v>
      </c>
      <c r="C514" s="22" t="s">
        <v>361</v>
      </c>
      <c r="D514" s="23">
        <v>460</v>
      </c>
      <c r="E514" s="23">
        <f t="shared" si="59"/>
        <v>414</v>
      </c>
      <c r="F514" s="23">
        <f t="shared" si="60"/>
        <v>414</v>
      </c>
      <c r="G514" s="23">
        <f t="shared" si="61"/>
        <v>386.4</v>
      </c>
    </row>
    <row r="515" spans="1:7" ht="18" customHeight="1">
      <c r="A515">
        <v>514</v>
      </c>
      <c r="B515" s="3" t="s">
        <v>473</v>
      </c>
      <c r="C515" s="3" t="s">
        <v>498</v>
      </c>
      <c r="D515" s="3">
        <v>1260</v>
      </c>
      <c r="E515" s="3">
        <v>1260</v>
      </c>
      <c r="F515" s="3">
        <v>1260</v>
      </c>
      <c r="G515" s="3">
        <v>1260</v>
      </c>
    </row>
    <row r="516" spans="1:7" ht="18" customHeight="1">
      <c r="A516">
        <v>515</v>
      </c>
      <c r="B516" s="3" t="s">
        <v>474</v>
      </c>
      <c r="C516" s="3" t="s">
        <v>498</v>
      </c>
      <c r="D516" s="3">
        <v>1290</v>
      </c>
      <c r="E516" s="3">
        <v>1290</v>
      </c>
      <c r="F516" s="3">
        <v>1290</v>
      </c>
      <c r="G516" s="3">
        <v>1290</v>
      </c>
    </row>
    <row r="517" spans="1:7" ht="18" customHeight="1">
      <c r="A517">
        <v>516</v>
      </c>
      <c r="B517" s="3" t="s">
        <v>475</v>
      </c>
      <c r="C517" s="3" t="s">
        <v>498</v>
      </c>
      <c r="D517" s="3">
        <v>1440</v>
      </c>
      <c r="E517" s="3">
        <v>1440</v>
      </c>
      <c r="F517" s="3">
        <v>1440</v>
      </c>
      <c r="G517" s="3">
        <v>1440</v>
      </c>
    </row>
    <row r="518" spans="1:7" ht="18" customHeight="1">
      <c r="A518">
        <v>517</v>
      </c>
      <c r="B518" s="3" t="s">
        <v>476</v>
      </c>
      <c r="C518" s="3" t="s">
        <v>498</v>
      </c>
      <c r="D518" s="3">
        <v>1450</v>
      </c>
      <c r="E518" s="3">
        <v>1450</v>
      </c>
      <c r="F518" s="3">
        <v>1450</v>
      </c>
      <c r="G518" s="3">
        <v>1450</v>
      </c>
    </row>
    <row r="519" spans="1:7" ht="18" customHeight="1">
      <c r="A519">
        <v>518</v>
      </c>
      <c r="B519" s="3" t="s">
        <v>477</v>
      </c>
      <c r="C519" s="3" t="s">
        <v>498</v>
      </c>
      <c r="D519" s="3">
        <v>1550</v>
      </c>
      <c r="E519" s="3">
        <v>1550</v>
      </c>
      <c r="F519" s="3">
        <v>1550</v>
      </c>
      <c r="G519" s="3">
        <v>1550</v>
      </c>
    </row>
    <row r="520" spans="1:7" ht="18" customHeight="1">
      <c r="A520">
        <v>519</v>
      </c>
      <c r="B520" s="3" t="s">
        <v>478</v>
      </c>
      <c r="C520" s="3" t="s">
        <v>498</v>
      </c>
      <c r="D520" s="3">
        <v>1700</v>
      </c>
      <c r="E520" s="3">
        <v>1700</v>
      </c>
      <c r="F520" s="3">
        <v>1700</v>
      </c>
      <c r="G520" s="3">
        <v>1700</v>
      </c>
    </row>
    <row r="521" spans="1:7" ht="18" customHeight="1">
      <c r="A521">
        <v>520</v>
      </c>
      <c r="B521" s="3" t="s">
        <v>479</v>
      </c>
      <c r="C521" s="3" t="s">
        <v>498</v>
      </c>
      <c r="D521" s="3">
        <v>1125</v>
      </c>
      <c r="E521" s="3">
        <v>1125</v>
      </c>
      <c r="F521" s="3">
        <v>1125</v>
      </c>
      <c r="G521" s="3">
        <v>1125</v>
      </c>
    </row>
    <row r="522" spans="1:7" ht="18" customHeight="1">
      <c r="A522">
        <v>521</v>
      </c>
      <c r="B522" s="3" t="s">
        <v>480</v>
      </c>
      <c r="C522" s="3" t="s">
        <v>498</v>
      </c>
      <c r="D522" s="3">
        <v>525</v>
      </c>
      <c r="E522" s="3">
        <v>525</v>
      </c>
      <c r="F522" s="3">
        <v>525</v>
      </c>
      <c r="G522" s="3">
        <v>525</v>
      </c>
    </row>
    <row r="523" spans="1:7" ht="18" customHeight="1">
      <c r="A523">
        <v>522</v>
      </c>
      <c r="B523" s="3" t="s">
        <v>481</v>
      </c>
      <c r="C523" s="3" t="s">
        <v>498</v>
      </c>
      <c r="D523" s="3">
        <v>825</v>
      </c>
      <c r="E523" s="3">
        <v>825</v>
      </c>
      <c r="F523" s="3">
        <v>825</v>
      </c>
      <c r="G523" s="3">
        <v>825</v>
      </c>
    </row>
    <row r="524" spans="1:7" ht="18" customHeight="1">
      <c r="A524">
        <v>523</v>
      </c>
      <c r="B524" s="3" t="s">
        <v>534</v>
      </c>
      <c r="C524" s="3" t="s">
        <v>498</v>
      </c>
      <c r="D524" s="3">
        <v>525</v>
      </c>
      <c r="E524" s="3">
        <v>525</v>
      </c>
      <c r="F524" s="3">
        <v>525</v>
      </c>
      <c r="G524" s="3">
        <v>525</v>
      </c>
    </row>
    <row r="525" spans="1:7" ht="18" customHeight="1">
      <c r="A525">
        <v>524</v>
      </c>
      <c r="B525" s="3" t="s">
        <v>482</v>
      </c>
      <c r="C525" s="3" t="s">
        <v>498</v>
      </c>
      <c r="D525" s="3">
        <v>675</v>
      </c>
      <c r="E525" s="3">
        <v>675</v>
      </c>
      <c r="F525" s="3">
        <v>675</v>
      </c>
      <c r="G525" s="3">
        <v>675</v>
      </c>
    </row>
    <row r="526" spans="1:7" ht="18" customHeight="1">
      <c r="A526">
        <v>525</v>
      </c>
      <c r="B526" s="3" t="s">
        <v>485</v>
      </c>
      <c r="C526" s="3" t="s">
        <v>498</v>
      </c>
      <c r="D526" s="3">
        <v>975</v>
      </c>
      <c r="E526" s="3">
        <v>975</v>
      </c>
      <c r="F526" s="3">
        <v>975</v>
      </c>
      <c r="G526" s="3">
        <v>975</v>
      </c>
    </row>
    <row r="527" spans="1:7" ht="18" customHeight="1">
      <c r="A527">
        <v>526</v>
      </c>
      <c r="B527" s="3" t="s">
        <v>483</v>
      </c>
      <c r="C527" s="3" t="s">
        <v>498</v>
      </c>
      <c r="D527" s="3">
        <v>900</v>
      </c>
      <c r="E527" s="3">
        <v>900</v>
      </c>
      <c r="F527" s="3">
        <v>900</v>
      </c>
      <c r="G527" s="3">
        <v>900</v>
      </c>
    </row>
    <row r="528" spans="1:7" ht="18" customHeight="1">
      <c r="A528">
        <v>527</v>
      </c>
      <c r="B528" s="3" t="s">
        <v>484</v>
      </c>
      <c r="C528" s="3" t="s">
        <v>498</v>
      </c>
      <c r="D528" s="3">
        <v>1350</v>
      </c>
      <c r="E528" s="3">
        <v>1350</v>
      </c>
      <c r="F528" s="3">
        <v>1350</v>
      </c>
      <c r="G528" s="3">
        <v>1350</v>
      </c>
    </row>
    <row r="529" spans="1:7" ht="18" customHeight="1">
      <c r="A529">
        <v>528</v>
      </c>
      <c r="B529" s="2" t="s">
        <v>486</v>
      </c>
      <c r="C529" s="2" t="s">
        <v>497</v>
      </c>
      <c r="D529" s="2">
        <v>1350</v>
      </c>
      <c r="E529" s="2">
        <v>1350</v>
      </c>
      <c r="F529" s="2">
        <v>1350</v>
      </c>
      <c r="G529" s="2">
        <v>1350</v>
      </c>
    </row>
    <row r="530" spans="1:7" ht="18" customHeight="1">
      <c r="A530">
        <v>529</v>
      </c>
      <c r="B530" s="2" t="s">
        <v>487</v>
      </c>
      <c r="C530" s="2" t="s">
        <v>497</v>
      </c>
      <c r="D530" s="2">
        <v>970</v>
      </c>
      <c r="E530" s="2">
        <v>970</v>
      </c>
      <c r="F530" s="2">
        <v>970</v>
      </c>
      <c r="G530" s="2">
        <v>970</v>
      </c>
    </row>
    <row r="531" spans="1:7" ht="18" customHeight="1">
      <c r="A531">
        <v>530</v>
      </c>
      <c r="B531" s="2" t="s">
        <v>488</v>
      </c>
      <c r="C531" s="2" t="s">
        <v>497</v>
      </c>
      <c r="D531" s="2">
        <v>950</v>
      </c>
      <c r="E531" s="2">
        <v>950</v>
      </c>
      <c r="F531" s="2">
        <v>950</v>
      </c>
      <c r="G531" s="2">
        <v>950</v>
      </c>
    </row>
    <row r="532" spans="1:7" ht="18" customHeight="1">
      <c r="A532">
        <v>531</v>
      </c>
      <c r="B532" s="2" t="s">
        <v>490</v>
      </c>
      <c r="C532" s="2" t="s">
        <v>497</v>
      </c>
      <c r="D532" s="2">
        <v>700</v>
      </c>
      <c r="E532" s="2">
        <v>700</v>
      </c>
      <c r="F532" s="2">
        <v>700</v>
      </c>
      <c r="G532" s="2">
        <v>700</v>
      </c>
    </row>
    <row r="533" spans="1:7" ht="18" customHeight="1">
      <c r="A533">
        <v>532</v>
      </c>
      <c r="B533" s="2" t="s">
        <v>489</v>
      </c>
      <c r="C533" s="2" t="s">
        <v>497</v>
      </c>
      <c r="D533" s="2">
        <v>1000</v>
      </c>
      <c r="E533" s="2">
        <v>1000</v>
      </c>
      <c r="F533" s="2">
        <v>1000</v>
      </c>
      <c r="G533" s="2">
        <v>1000</v>
      </c>
    </row>
    <row r="534" spans="1:7" ht="18" customHeight="1">
      <c r="A534">
        <v>533</v>
      </c>
      <c r="B534" s="2" t="s">
        <v>491</v>
      </c>
      <c r="C534" s="2" t="s">
        <v>497</v>
      </c>
      <c r="D534" s="2">
        <v>850</v>
      </c>
      <c r="E534" s="2">
        <v>850</v>
      </c>
      <c r="F534" s="2">
        <v>850</v>
      </c>
      <c r="G534" s="2">
        <v>850</v>
      </c>
    </row>
    <row r="535" spans="1:7" ht="18" customHeight="1">
      <c r="A535">
        <v>534</v>
      </c>
      <c r="B535" s="2" t="s">
        <v>492</v>
      </c>
      <c r="C535" s="2" t="s">
        <v>497</v>
      </c>
      <c r="D535" s="2">
        <v>1150</v>
      </c>
      <c r="E535" s="2">
        <v>1150</v>
      </c>
      <c r="F535" s="2">
        <v>1150</v>
      </c>
      <c r="G535" s="2">
        <v>1150</v>
      </c>
    </row>
    <row r="536" spans="1:7" ht="18" customHeight="1">
      <c r="A536">
        <v>535</v>
      </c>
      <c r="B536" s="3" t="s">
        <v>493</v>
      </c>
      <c r="C536" s="3" t="s">
        <v>499</v>
      </c>
      <c r="D536" s="3">
        <v>130</v>
      </c>
      <c r="E536" s="3">
        <v>130</v>
      </c>
      <c r="F536" s="3">
        <v>130</v>
      </c>
      <c r="G536" s="3">
        <v>130</v>
      </c>
    </row>
    <row r="537" spans="1:7" ht="18" customHeight="1">
      <c r="A537">
        <v>536</v>
      </c>
      <c r="B537" s="3" t="s">
        <v>494</v>
      </c>
      <c r="C537" s="3" t="s">
        <v>499</v>
      </c>
      <c r="D537" s="3">
        <v>390</v>
      </c>
      <c r="E537" s="3">
        <v>390</v>
      </c>
      <c r="F537" s="3">
        <v>390</v>
      </c>
      <c r="G537" s="3">
        <v>390</v>
      </c>
    </row>
    <row r="538" spans="1:7" ht="18" customHeight="1">
      <c r="A538">
        <v>537</v>
      </c>
      <c r="B538" s="3" t="s">
        <v>495</v>
      </c>
      <c r="C538" s="3" t="s">
        <v>499</v>
      </c>
      <c r="D538" s="3">
        <v>250</v>
      </c>
      <c r="E538" s="3">
        <v>250</v>
      </c>
      <c r="F538" s="3">
        <v>250</v>
      </c>
      <c r="G538" s="3">
        <v>250</v>
      </c>
    </row>
    <row r="539" spans="1:7" ht="18" customHeight="1">
      <c r="A539">
        <v>538</v>
      </c>
      <c r="B539" s="3" t="s">
        <v>496</v>
      </c>
      <c r="C539" s="3" t="s">
        <v>499</v>
      </c>
      <c r="D539" s="3">
        <v>208</v>
      </c>
      <c r="E539" s="3">
        <v>208</v>
      </c>
      <c r="F539" s="3">
        <v>208</v>
      </c>
      <c r="G539" s="3">
        <v>208</v>
      </c>
    </row>
    <row r="540" spans="1:7" ht="18" customHeight="1">
      <c r="A540">
        <v>539</v>
      </c>
      <c r="B540" s="2" t="s">
        <v>501</v>
      </c>
      <c r="C540" s="2" t="s">
        <v>500</v>
      </c>
      <c r="D540" s="2">
        <v>625</v>
      </c>
      <c r="E540" s="2">
        <v>625</v>
      </c>
      <c r="F540" s="2">
        <v>625</v>
      </c>
      <c r="G540" s="2">
        <v>625</v>
      </c>
    </row>
    <row r="541" spans="1:7" ht="18" customHeight="1">
      <c r="A541">
        <v>540</v>
      </c>
      <c r="B541" s="2" t="s">
        <v>502</v>
      </c>
      <c r="C541" s="2" t="s">
        <v>500</v>
      </c>
      <c r="D541" s="2">
        <v>590</v>
      </c>
      <c r="E541" s="2">
        <v>590</v>
      </c>
      <c r="F541" s="2">
        <v>590</v>
      </c>
      <c r="G541" s="2">
        <v>590</v>
      </c>
    </row>
    <row r="542" spans="1:7" ht="18" customHeight="1">
      <c r="A542">
        <v>541</v>
      </c>
      <c r="B542" s="2" t="s">
        <v>503</v>
      </c>
      <c r="C542" s="2" t="s">
        <v>500</v>
      </c>
      <c r="D542" s="2">
        <v>625</v>
      </c>
      <c r="E542" s="2">
        <v>625</v>
      </c>
      <c r="F542" s="2">
        <v>625</v>
      </c>
      <c r="G542" s="2">
        <v>625</v>
      </c>
    </row>
    <row r="543" spans="1:7" ht="18" customHeight="1">
      <c r="A543">
        <v>542</v>
      </c>
      <c r="B543" s="2" t="s">
        <v>504</v>
      </c>
      <c r="C543" s="2" t="s">
        <v>500</v>
      </c>
      <c r="D543" s="2">
        <v>590</v>
      </c>
      <c r="E543" s="2">
        <v>590</v>
      </c>
      <c r="F543" s="2">
        <v>590</v>
      </c>
      <c r="G543" s="2">
        <v>590</v>
      </c>
    </row>
    <row r="544" spans="1:7" ht="18" customHeight="1">
      <c r="A544">
        <v>543</v>
      </c>
      <c r="B544" s="2" t="s">
        <v>505</v>
      </c>
      <c r="C544" s="2" t="s">
        <v>500</v>
      </c>
      <c r="D544" s="2">
        <v>130</v>
      </c>
      <c r="E544" s="2">
        <v>130</v>
      </c>
      <c r="F544" s="2">
        <v>130</v>
      </c>
      <c r="G544" s="2">
        <v>130</v>
      </c>
    </row>
    <row r="545" spans="1:7" ht="18" customHeight="1">
      <c r="A545">
        <v>544</v>
      </c>
      <c r="B545" s="2" t="s">
        <v>506</v>
      </c>
      <c r="C545" s="2" t="s">
        <v>500</v>
      </c>
      <c r="D545" s="2">
        <v>1077</v>
      </c>
      <c r="E545" s="2">
        <v>1077</v>
      </c>
      <c r="F545" s="2">
        <v>1077</v>
      </c>
      <c r="G545" s="2">
        <v>1077</v>
      </c>
    </row>
    <row r="546" spans="1:7" ht="18" customHeight="1">
      <c r="A546">
        <v>545</v>
      </c>
      <c r="B546" s="2" t="s">
        <v>507</v>
      </c>
      <c r="C546" s="2" t="s">
        <v>500</v>
      </c>
      <c r="D546" s="2">
        <v>150</v>
      </c>
      <c r="E546" s="2">
        <v>150</v>
      </c>
      <c r="F546" s="2">
        <v>150</v>
      </c>
      <c r="G546" s="2">
        <v>150</v>
      </c>
    </row>
    <row r="547" spans="1:7" ht="18" customHeight="1">
      <c r="A547">
        <v>546</v>
      </c>
      <c r="B547" s="3" t="s">
        <v>510</v>
      </c>
      <c r="C547" s="3" t="s">
        <v>532</v>
      </c>
      <c r="D547" s="3">
        <v>38000</v>
      </c>
      <c r="E547" s="3">
        <f>D547*0.95</f>
        <v>36100</v>
      </c>
      <c r="F547" s="3">
        <f>D547*0.9</f>
        <v>34200</v>
      </c>
      <c r="G547" s="3">
        <f>D547*0.88</f>
        <v>33440</v>
      </c>
    </row>
    <row r="548" spans="1:7" ht="18" customHeight="1">
      <c r="A548">
        <v>547</v>
      </c>
      <c r="B548" s="3" t="s">
        <v>511</v>
      </c>
      <c r="C548" s="3" t="s">
        <v>532</v>
      </c>
      <c r="D548" s="3">
        <v>8140</v>
      </c>
      <c r="E548" s="3">
        <f aca="true" t="shared" si="62" ref="E548:E566">D548*0.95</f>
        <v>7733</v>
      </c>
      <c r="F548" s="3">
        <f aca="true" t="shared" si="63" ref="F548:F566">D548*0.9</f>
        <v>7326</v>
      </c>
      <c r="G548" s="3">
        <f aca="true" t="shared" si="64" ref="G548:G566">D548*0.88</f>
        <v>7163.2</v>
      </c>
    </row>
    <row r="549" spans="1:7" ht="18" customHeight="1">
      <c r="A549">
        <v>548</v>
      </c>
      <c r="B549" s="3" t="s">
        <v>512</v>
      </c>
      <c r="C549" s="3" t="s">
        <v>532</v>
      </c>
      <c r="D549" s="3">
        <v>18100</v>
      </c>
      <c r="E549" s="3">
        <f t="shared" si="62"/>
        <v>17195</v>
      </c>
      <c r="F549" s="3">
        <f t="shared" si="63"/>
        <v>16290</v>
      </c>
      <c r="G549" s="3">
        <f t="shared" si="64"/>
        <v>15928</v>
      </c>
    </row>
    <row r="550" spans="1:7" ht="18" customHeight="1">
      <c r="A550">
        <v>549</v>
      </c>
      <c r="B550" s="3" t="s">
        <v>513</v>
      </c>
      <c r="C550" s="3" t="s">
        <v>532</v>
      </c>
      <c r="D550" s="3">
        <v>14500</v>
      </c>
      <c r="E550" s="3">
        <f t="shared" si="62"/>
        <v>13775</v>
      </c>
      <c r="F550" s="3">
        <f t="shared" si="63"/>
        <v>13050</v>
      </c>
      <c r="G550" s="3">
        <f t="shared" si="64"/>
        <v>12760</v>
      </c>
    </row>
    <row r="551" spans="1:7" ht="18" customHeight="1">
      <c r="A551">
        <v>550</v>
      </c>
      <c r="B551" s="3" t="s">
        <v>514</v>
      </c>
      <c r="C551" s="3" t="s">
        <v>532</v>
      </c>
      <c r="D551" s="3">
        <v>18100</v>
      </c>
      <c r="E551" s="3">
        <f t="shared" si="62"/>
        <v>17195</v>
      </c>
      <c r="F551" s="3">
        <f t="shared" si="63"/>
        <v>16290</v>
      </c>
      <c r="G551" s="3">
        <f t="shared" si="64"/>
        <v>15928</v>
      </c>
    </row>
    <row r="552" spans="1:7" ht="18" customHeight="1">
      <c r="A552">
        <v>551</v>
      </c>
      <c r="B552" s="3" t="s">
        <v>515</v>
      </c>
      <c r="C552" s="3" t="s">
        <v>532</v>
      </c>
      <c r="D552" s="3">
        <v>14300</v>
      </c>
      <c r="E552" s="3">
        <f t="shared" si="62"/>
        <v>13585</v>
      </c>
      <c r="F552" s="3">
        <f t="shared" si="63"/>
        <v>12870</v>
      </c>
      <c r="G552" s="3">
        <f t="shared" si="64"/>
        <v>12584</v>
      </c>
    </row>
    <row r="553" spans="1:7" ht="18" customHeight="1">
      <c r="A553">
        <v>552</v>
      </c>
      <c r="B553" s="3" t="s">
        <v>516</v>
      </c>
      <c r="C553" s="3" t="s">
        <v>532</v>
      </c>
      <c r="D553" s="3">
        <v>17200</v>
      </c>
      <c r="E553" s="3">
        <f t="shared" si="62"/>
        <v>16340</v>
      </c>
      <c r="F553" s="3">
        <f t="shared" si="63"/>
        <v>15480</v>
      </c>
      <c r="G553" s="3">
        <f t="shared" si="64"/>
        <v>15136</v>
      </c>
    </row>
    <row r="554" spans="1:7" ht="18" customHeight="1">
      <c r="A554">
        <v>553</v>
      </c>
      <c r="B554" s="3" t="s">
        <v>517</v>
      </c>
      <c r="C554" s="3" t="s">
        <v>532</v>
      </c>
      <c r="D554" s="3">
        <v>35300</v>
      </c>
      <c r="E554" s="3">
        <f t="shared" si="62"/>
        <v>33535</v>
      </c>
      <c r="F554" s="3">
        <f t="shared" si="63"/>
        <v>31770</v>
      </c>
      <c r="G554" s="3">
        <f t="shared" si="64"/>
        <v>31064</v>
      </c>
    </row>
    <row r="555" spans="1:7" ht="18" customHeight="1">
      <c r="A555">
        <v>554</v>
      </c>
      <c r="B555" s="3" t="s">
        <v>518</v>
      </c>
      <c r="C555" s="3" t="s">
        <v>532</v>
      </c>
      <c r="D555" s="3">
        <v>10700</v>
      </c>
      <c r="E555" s="3">
        <f t="shared" si="62"/>
        <v>10165</v>
      </c>
      <c r="F555" s="3">
        <f t="shared" si="63"/>
        <v>9630</v>
      </c>
      <c r="G555" s="3">
        <f t="shared" si="64"/>
        <v>9416</v>
      </c>
    </row>
    <row r="556" spans="1:7" ht="18" customHeight="1">
      <c r="A556">
        <v>555</v>
      </c>
      <c r="B556" s="3" t="s">
        <v>519</v>
      </c>
      <c r="C556" s="3" t="s">
        <v>532</v>
      </c>
      <c r="D556" s="3">
        <v>905</v>
      </c>
      <c r="E556" s="3">
        <f t="shared" si="62"/>
        <v>859.75</v>
      </c>
      <c r="F556" s="3">
        <f t="shared" si="63"/>
        <v>814.5</v>
      </c>
      <c r="G556" s="3">
        <f t="shared" si="64"/>
        <v>796.4</v>
      </c>
    </row>
    <row r="557" spans="1:7" ht="18" customHeight="1">
      <c r="A557">
        <v>556</v>
      </c>
      <c r="B557" s="3" t="s">
        <v>520</v>
      </c>
      <c r="C557" s="3" t="s">
        <v>532</v>
      </c>
      <c r="D557" s="3">
        <v>3710</v>
      </c>
      <c r="E557" s="3">
        <f t="shared" si="62"/>
        <v>3524.5</v>
      </c>
      <c r="F557" s="3">
        <f t="shared" si="63"/>
        <v>3339</v>
      </c>
      <c r="G557" s="3">
        <f t="shared" si="64"/>
        <v>3264.8</v>
      </c>
    </row>
    <row r="558" spans="1:7" ht="18" customHeight="1">
      <c r="A558">
        <v>557</v>
      </c>
      <c r="B558" s="3" t="s">
        <v>521</v>
      </c>
      <c r="C558" s="3" t="s">
        <v>532</v>
      </c>
      <c r="D558" s="3">
        <v>1090</v>
      </c>
      <c r="E558" s="3">
        <f t="shared" si="62"/>
        <v>1035.5</v>
      </c>
      <c r="F558" s="3">
        <f t="shared" si="63"/>
        <v>981</v>
      </c>
      <c r="G558" s="3">
        <f t="shared" si="64"/>
        <v>959.2</v>
      </c>
    </row>
    <row r="559" spans="1:7" ht="18" customHeight="1">
      <c r="A559">
        <v>558</v>
      </c>
      <c r="B559" s="3" t="s">
        <v>522</v>
      </c>
      <c r="C559" s="3" t="s">
        <v>532</v>
      </c>
      <c r="D559" s="3">
        <v>1630</v>
      </c>
      <c r="E559" s="3">
        <f t="shared" si="62"/>
        <v>1548.5</v>
      </c>
      <c r="F559" s="3">
        <f t="shared" si="63"/>
        <v>1467</v>
      </c>
      <c r="G559" s="3">
        <f t="shared" si="64"/>
        <v>1434.4</v>
      </c>
    </row>
    <row r="560" spans="1:7" ht="18" customHeight="1">
      <c r="A560">
        <v>559</v>
      </c>
      <c r="B560" s="3" t="s">
        <v>523</v>
      </c>
      <c r="C560" s="3" t="s">
        <v>532</v>
      </c>
      <c r="D560" s="3">
        <v>1720</v>
      </c>
      <c r="E560" s="3">
        <f t="shared" si="62"/>
        <v>1634</v>
      </c>
      <c r="F560" s="3">
        <f t="shared" si="63"/>
        <v>1548</v>
      </c>
      <c r="G560" s="3">
        <f t="shared" si="64"/>
        <v>1513.6</v>
      </c>
    </row>
    <row r="561" spans="1:7" ht="18" customHeight="1">
      <c r="A561">
        <v>560</v>
      </c>
      <c r="B561" s="3" t="s">
        <v>524</v>
      </c>
      <c r="C561" s="3" t="s">
        <v>532</v>
      </c>
      <c r="D561" s="3">
        <v>4160</v>
      </c>
      <c r="E561" s="3">
        <f t="shared" si="62"/>
        <v>3952</v>
      </c>
      <c r="F561" s="3">
        <f t="shared" si="63"/>
        <v>3744</v>
      </c>
      <c r="G561" s="3">
        <f t="shared" si="64"/>
        <v>3660.8</v>
      </c>
    </row>
    <row r="562" spans="1:7" ht="18" customHeight="1">
      <c r="A562">
        <v>561</v>
      </c>
      <c r="B562" s="3" t="s">
        <v>525</v>
      </c>
      <c r="C562" s="3" t="s">
        <v>532</v>
      </c>
      <c r="D562" s="3">
        <v>724</v>
      </c>
      <c r="E562" s="3">
        <f t="shared" si="62"/>
        <v>687.8</v>
      </c>
      <c r="F562" s="3">
        <f t="shared" si="63"/>
        <v>651.6</v>
      </c>
      <c r="G562" s="3">
        <f t="shared" si="64"/>
        <v>637.12</v>
      </c>
    </row>
    <row r="563" spans="1:7" ht="18" customHeight="1">
      <c r="A563">
        <v>562</v>
      </c>
      <c r="B563" s="3" t="s">
        <v>526</v>
      </c>
      <c r="C563" s="3" t="s">
        <v>532</v>
      </c>
      <c r="D563" s="3">
        <v>760</v>
      </c>
      <c r="E563" s="3">
        <f t="shared" si="62"/>
        <v>722</v>
      </c>
      <c r="F563" s="3">
        <f t="shared" si="63"/>
        <v>684</v>
      </c>
      <c r="G563" s="3">
        <f t="shared" si="64"/>
        <v>668.8</v>
      </c>
    </row>
    <row r="564" spans="1:7" ht="18" customHeight="1">
      <c r="A564">
        <v>563</v>
      </c>
      <c r="B564" s="3" t="s">
        <v>527</v>
      </c>
      <c r="C564" s="3" t="s">
        <v>532</v>
      </c>
      <c r="D564" s="3">
        <v>959</v>
      </c>
      <c r="E564" s="3">
        <f t="shared" si="62"/>
        <v>911.05</v>
      </c>
      <c r="F564" s="3">
        <f t="shared" si="63"/>
        <v>863.1</v>
      </c>
      <c r="G564" s="3">
        <f t="shared" si="64"/>
        <v>843.92</v>
      </c>
    </row>
    <row r="565" spans="1:7" ht="18" customHeight="1">
      <c r="A565">
        <v>564</v>
      </c>
      <c r="B565" s="3" t="s">
        <v>528</v>
      </c>
      <c r="C565" s="3" t="s">
        <v>532</v>
      </c>
      <c r="D565" s="3">
        <v>2350</v>
      </c>
      <c r="E565" s="3">
        <f t="shared" si="62"/>
        <v>2232.5</v>
      </c>
      <c r="F565" s="3">
        <f t="shared" si="63"/>
        <v>2115</v>
      </c>
      <c r="G565" s="3">
        <f t="shared" si="64"/>
        <v>2068</v>
      </c>
    </row>
    <row r="566" spans="1:7" ht="18" customHeight="1">
      <c r="A566">
        <v>565</v>
      </c>
      <c r="B566" s="3" t="s">
        <v>529</v>
      </c>
      <c r="C566" s="3" t="s">
        <v>532</v>
      </c>
      <c r="D566" s="3">
        <v>2260</v>
      </c>
      <c r="E566" s="3">
        <f t="shared" si="62"/>
        <v>2147</v>
      </c>
      <c r="F566" s="3">
        <f t="shared" si="63"/>
        <v>2034</v>
      </c>
      <c r="G566" s="3">
        <f t="shared" si="64"/>
        <v>1988.8</v>
      </c>
    </row>
    <row r="567" spans="2:7" ht="18" customHeight="1">
      <c r="B567"/>
      <c r="C567"/>
      <c r="D567"/>
      <c r="E567"/>
      <c r="F567"/>
      <c r="G567"/>
    </row>
    <row r="568" spans="2:7" ht="18" customHeight="1">
      <c r="B568"/>
      <c r="C568"/>
      <c r="D568"/>
      <c r="E568"/>
      <c r="F568"/>
      <c r="G568"/>
    </row>
    <row r="569" spans="2:7" ht="18" customHeight="1">
      <c r="B569"/>
      <c r="C569"/>
      <c r="D569"/>
      <c r="E569"/>
      <c r="F569"/>
      <c r="G569"/>
    </row>
    <row r="570" spans="2:7" ht="18" customHeight="1">
      <c r="B570"/>
      <c r="C570"/>
      <c r="D570"/>
      <c r="E570"/>
      <c r="F570"/>
      <c r="G570"/>
    </row>
    <row r="571" spans="2:7" ht="18" customHeight="1">
      <c r="B571"/>
      <c r="C571"/>
      <c r="D571"/>
      <c r="E571"/>
      <c r="F571"/>
      <c r="G571"/>
    </row>
    <row r="572" spans="2:7" ht="18" customHeight="1">
      <c r="B572"/>
      <c r="C572"/>
      <c r="D572"/>
      <c r="E572"/>
      <c r="F572"/>
      <c r="G572"/>
    </row>
    <row r="573" spans="2:7" ht="18" customHeight="1">
      <c r="B573"/>
      <c r="C573"/>
      <c r="D573"/>
      <c r="E573"/>
      <c r="F573"/>
      <c r="G573"/>
    </row>
    <row r="574" spans="2:7" ht="18" customHeight="1">
      <c r="B574"/>
      <c r="C574"/>
      <c r="D574"/>
      <c r="E574"/>
      <c r="F574"/>
      <c r="G574"/>
    </row>
    <row r="575" spans="2:7" ht="18" customHeight="1">
      <c r="B575"/>
      <c r="C575"/>
      <c r="D575"/>
      <c r="E575"/>
      <c r="F575"/>
      <c r="G575"/>
    </row>
    <row r="576" spans="2:7" ht="18" customHeight="1">
      <c r="B576"/>
      <c r="C576"/>
      <c r="D576"/>
      <c r="E576"/>
      <c r="F576"/>
      <c r="G576"/>
    </row>
    <row r="577" spans="2:7" ht="18" customHeight="1">
      <c r="B577"/>
      <c r="C577"/>
      <c r="D577"/>
      <c r="E577"/>
      <c r="F577"/>
      <c r="G577"/>
    </row>
    <row r="578" spans="2:7" ht="18" customHeight="1">
      <c r="B578"/>
      <c r="C578"/>
      <c r="D578"/>
      <c r="E578"/>
      <c r="F578"/>
      <c r="G578"/>
    </row>
    <row r="579" spans="2:7" ht="18" customHeight="1">
      <c r="B579"/>
      <c r="C579"/>
      <c r="D579"/>
      <c r="E579"/>
      <c r="F579"/>
      <c r="G579"/>
    </row>
    <row r="580" spans="2:7" ht="18" customHeight="1">
      <c r="B580"/>
      <c r="C580"/>
      <c r="D580"/>
      <c r="E580"/>
      <c r="F580"/>
      <c r="G580"/>
    </row>
    <row r="581" spans="2:7" ht="18" customHeight="1">
      <c r="B581"/>
      <c r="C581"/>
      <c r="D581"/>
      <c r="E581"/>
      <c r="F581"/>
      <c r="G581"/>
    </row>
    <row r="582" spans="2:7" ht="18" customHeight="1">
      <c r="B582"/>
      <c r="C582"/>
      <c r="D582"/>
      <c r="E582"/>
      <c r="F582"/>
      <c r="G582"/>
    </row>
    <row r="583" spans="2:7" ht="18" customHeight="1">
      <c r="B583"/>
      <c r="C583"/>
      <c r="D583"/>
      <c r="E583"/>
      <c r="F583"/>
      <c r="G583"/>
    </row>
    <row r="584" spans="2:7" ht="18" customHeight="1">
      <c r="B584"/>
      <c r="C584"/>
      <c r="D584"/>
      <c r="E584"/>
      <c r="F584"/>
      <c r="G584"/>
    </row>
    <row r="585" spans="2:7" ht="18" customHeight="1">
      <c r="B585"/>
      <c r="C585"/>
      <c r="D585"/>
      <c r="E585"/>
      <c r="F585"/>
      <c r="G585"/>
    </row>
    <row r="586" spans="2:7" ht="18" customHeight="1">
      <c r="B586"/>
      <c r="C586"/>
      <c r="D586"/>
      <c r="E586"/>
      <c r="F586"/>
      <c r="G586"/>
    </row>
    <row r="587" spans="2:7" ht="18" customHeight="1">
      <c r="B587"/>
      <c r="C587"/>
      <c r="D587"/>
      <c r="E587"/>
      <c r="F587"/>
      <c r="G587"/>
    </row>
    <row r="588" spans="2:7" ht="18" customHeight="1">
      <c r="B588"/>
      <c r="C588"/>
      <c r="D588"/>
      <c r="E588"/>
      <c r="F588"/>
      <c r="G588"/>
    </row>
    <row r="589" spans="2:7" ht="18" customHeight="1">
      <c r="B589"/>
      <c r="C589"/>
      <c r="D589"/>
      <c r="E589"/>
      <c r="F589"/>
      <c r="G589"/>
    </row>
    <row r="590" spans="2:7" ht="18" customHeight="1">
      <c r="B590"/>
      <c r="C590"/>
      <c r="D590"/>
      <c r="E590"/>
      <c r="F590"/>
      <c r="G590"/>
    </row>
    <row r="591" spans="2:7" ht="18" customHeight="1">
      <c r="B591"/>
      <c r="C591"/>
      <c r="D591"/>
      <c r="E591"/>
      <c r="F591"/>
      <c r="G591"/>
    </row>
    <row r="592" spans="2:7" ht="18" customHeight="1">
      <c r="B592"/>
      <c r="C592"/>
      <c r="D592"/>
      <c r="E592"/>
      <c r="F592"/>
      <c r="G592"/>
    </row>
    <row r="593" spans="2:7" ht="18" customHeight="1">
      <c r="B593"/>
      <c r="C593"/>
      <c r="D593"/>
      <c r="E593"/>
      <c r="F593"/>
      <c r="G593"/>
    </row>
    <row r="594" spans="2:7" ht="18" customHeight="1">
      <c r="B594"/>
      <c r="C594"/>
      <c r="D594"/>
      <c r="E594"/>
      <c r="F594"/>
      <c r="G594"/>
    </row>
    <row r="595" spans="2:7" ht="18" customHeight="1">
      <c r="B595"/>
      <c r="C595"/>
      <c r="D595"/>
      <c r="E595"/>
      <c r="F595"/>
      <c r="G595"/>
    </row>
    <row r="596" spans="2:7" ht="18" customHeight="1">
      <c r="B596"/>
      <c r="C596"/>
      <c r="D596"/>
      <c r="E596"/>
      <c r="F596"/>
      <c r="G596"/>
    </row>
    <row r="597" spans="2:7" ht="18" customHeight="1">
      <c r="B597"/>
      <c r="C597"/>
      <c r="D597"/>
      <c r="E597"/>
      <c r="F597"/>
      <c r="G597"/>
    </row>
    <row r="598" spans="2:7" ht="18" customHeight="1">
      <c r="B598"/>
      <c r="C598"/>
      <c r="D598"/>
      <c r="E598"/>
      <c r="F598"/>
      <c r="G598"/>
    </row>
    <row r="599" spans="2:7" ht="18" customHeight="1">
      <c r="B599"/>
      <c r="C599"/>
      <c r="D599"/>
      <c r="E599"/>
      <c r="F599"/>
      <c r="G599"/>
    </row>
    <row r="600" spans="2:7" ht="18" customHeight="1">
      <c r="B600"/>
      <c r="C600"/>
      <c r="D600"/>
      <c r="E600"/>
      <c r="F600"/>
      <c r="G600"/>
    </row>
    <row r="601" spans="2:7" ht="18" customHeight="1">
      <c r="B601"/>
      <c r="C601"/>
      <c r="D601"/>
      <c r="E601"/>
      <c r="F601"/>
      <c r="G601"/>
    </row>
    <row r="602" spans="2:7" ht="18" customHeight="1">
      <c r="B602"/>
      <c r="C602"/>
      <c r="D602"/>
      <c r="E602"/>
      <c r="F602"/>
      <c r="G602"/>
    </row>
    <row r="603" spans="2:7" ht="18" customHeight="1">
      <c r="B603"/>
      <c r="C603"/>
      <c r="D603"/>
      <c r="E603"/>
      <c r="F603"/>
      <c r="G603"/>
    </row>
    <row r="604" spans="2:7" ht="18" customHeight="1">
      <c r="B604"/>
      <c r="C604"/>
      <c r="D604"/>
      <c r="E604"/>
      <c r="F604"/>
      <c r="G604"/>
    </row>
    <row r="605" spans="2:7" ht="18" customHeight="1">
      <c r="B605"/>
      <c r="C605"/>
      <c r="D605"/>
      <c r="E605"/>
      <c r="F605"/>
      <c r="G605"/>
    </row>
    <row r="606" spans="2:7" ht="18" customHeight="1">
      <c r="B606"/>
      <c r="C606"/>
      <c r="D606"/>
      <c r="E606"/>
      <c r="F606"/>
      <c r="G606"/>
    </row>
    <row r="607" spans="2:7" ht="18" customHeight="1">
      <c r="B607"/>
      <c r="C607"/>
      <c r="D607"/>
      <c r="E607"/>
      <c r="F607"/>
      <c r="G607"/>
    </row>
    <row r="608" spans="2:7" ht="18" customHeight="1">
      <c r="B608"/>
      <c r="C608"/>
      <c r="D608"/>
      <c r="E608"/>
      <c r="F608"/>
      <c r="G608"/>
    </row>
    <row r="609" spans="2:7" ht="18" customHeight="1">
      <c r="B609"/>
      <c r="C609"/>
      <c r="D609"/>
      <c r="E609"/>
      <c r="F609"/>
      <c r="G609"/>
    </row>
    <row r="610" spans="2:7" ht="18" customHeight="1">
      <c r="B610"/>
      <c r="C610"/>
      <c r="D610"/>
      <c r="E610"/>
      <c r="F610"/>
      <c r="G610"/>
    </row>
    <row r="611" spans="2:7" ht="18" customHeight="1">
      <c r="B611"/>
      <c r="C611"/>
      <c r="D611"/>
      <c r="E611"/>
      <c r="F611"/>
      <c r="G611"/>
    </row>
    <row r="612" spans="2:7" ht="18" customHeight="1">
      <c r="B612"/>
      <c r="C612"/>
      <c r="D612"/>
      <c r="E612"/>
      <c r="F612"/>
      <c r="G612"/>
    </row>
    <row r="613" spans="2:7" ht="18" customHeight="1">
      <c r="B613"/>
      <c r="C613"/>
      <c r="D613"/>
      <c r="E613"/>
      <c r="F613"/>
      <c r="G613"/>
    </row>
    <row r="614" spans="2:7" ht="18" customHeight="1">
      <c r="B614"/>
      <c r="C614"/>
      <c r="D614"/>
      <c r="E614"/>
      <c r="F614"/>
      <c r="G614"/>
    </row>
    <row r="615" spans="2:7" ht="18" customHeight="1">
      <c r="B615"/>
      <c r="C615"/>
      <c r="D615"/>
      <c r="E615"/>
      <c r="F615"/>
      <c r="G615"/>
    </row>
    <row r="616" spans="2:7" ht="18" customHeight="1">
      <c r="B616"/>
      <c r="C616"/>
      <c r="D616"/>
      <c r="E616"/>
      <c r="F616"/>
      <c r="G616"/>
    </row>
    <row r="617" spans="2:7" ht="18" customHeight="1">
      <c r="B617"/>
      <c r="C617"/>
      <c r="D617"/>
      <c r="E617"/>
      <c r="F617"/>
      <c r="G617"/>
    </row>
    <row r="618" spans="2:7" ht="18" customHeight="1">
      <c r="B618"/>
      <c r="C618"/>
      <c r="D618"/>
      <c r="E618"/>
      <c r="F618"/>
      <c r="G618"/>
    </row>
    <row r="619" spans="2:7" ht="18" customHeight="1">
      <c r="B619"/>
      <c r="C619"/>
      <c r="D619"/>
      <c r="E619"/>
      <c r="F619"/>
      <c r="G619"/>
    </row>
    <row r="620" spans="2:7" ht="18" customHeight="1">
      <c r="B620"/>
      <c r="C620"/>
      <c r="D620"/>
      <c r="E620"/>
      <c r="F620"/>
      <c r="G620"/>
    </row>
    <row r="621" spans="2:7" ht="18" customHeight="1">
      <c r="B621"/>
      <c r="C621"/>
      <c r="D621"/>
      <c r="E621"/>
      <c r="F621"/>
      <c r="G621"/>
    </row>
    <row r="622" spans="2:7" ht="18" customHeight="1">
      <c r="B622"/>
      <c r="C622"/>
      <c r="D622"/>
      <c r="E622"/>
      <c r="F622"/>
      <c r="G622"/>
    </row>
    <row r="623" spans="2:7" ht="18" customHeight="1">
      <c r="B623"/>
      <c r="C623"/>
      <c r="D623"/>
      <c r="E623"/>
      <c r="F623"/>
      <c r="G623"/>
    </row>
    <row r="624" spans="2:7" ht="18" customHeight="1">
      <c r="B624"/>
      <c r="C624"/>
      <c r="D624"/>
      <c r="E624"/>
      <c r="F624"/>
      <c r="G624"/>
    </row>
    <row r="625" spans="2:7" ht="18" customHeight="1">
      <c r="B625"/>
      <c r="C625"/>
      <c r="D625"/>
      <c r="E625"/>
      <c r="F625"/>
      <c r="G625"/>
    </row>
    <row r="626" spans="2:7" ht="18" customHeight="1">
      <c r="B626"/>
      <c r="C626"/>
      <c r="D626"/>
      <c r="E626"/>
      <c r="F626"/>
      <c r="G626"/>
    </row>
    <row r="627" spans="2:7" ht="18" customHeight="1">
      <c r="B627"/>
      <c r="C627"/>
      <c r="D627"/>
      <c r="E627"/>
      <c r="F627"/>
      <c r="G627"/>
    </row>
    <row r="628" spans="2:7" ht="18" customHeight="1">
      <c r="B628"/>
      <c r="C628"/>
      <c r="D628"/>
      <c r="E628"/>
      <c r="F628"/>
      <c r="G628"/>
    </row>
    <row r="629" spans="2:7" ht="18" customHeight="1">
      <c r="B629"/>
      <c r="C629"/>
      <c r="D629"/>
      <c r="E629"/>
      <c r="F629"/>
      <c r="G629"/>
    </row>
    <row r="630" spans="2:7" ht="18" customHeight="1">
      <c r="B630"/>
      <c r="C630"/>
      <c r="D630"/>
      <c r="E630"/>
      <c r="F630"/>
      <c r="G630"/>
    </row>
    <row r="631" spans="2:7" ht="18" customHeight="1">
      <c r="B631"/>
      <c r="C631"/>
      <c r="D631"/>
      <c r="E631"/>
      <c r="F631"/>
      <c r="G631"/>
    </row>
    <row r="632" spans="2:7" ht="18" customHeight="1">
      <c r="B632"/>
      <c r="C632"/>
      <c r="D632"/>
      <c r="E632"/>
      <c r="F632"/>
      <c r="G632"/>
    </row>
    <row r="633" spans="2:7" ht="18" customHeight="1">
      <c r="B633"/>
      <c r="C633"/>
      <c r="D633"/>
      <c r="E633"/>
      <c r="F633"/>
      <c r="G633"/>
    </row>
    <row r="634" spans="2:7" ht="18" customHeight="1">
      <c r="B634"/>
      <c r="C634"/>
      <c r="D634"/>
      <c r="E634"/>
      <c r="F634"/>
      <c r="G634"/>
    </row>
    <row r="635" spans="2:7" ht="18" customHeight="1">
      <c r="B635"/>
      <c r="C635"/>
      <c r="D635"/>
      <c r="E635"/>
      <c r="F635"/>
      <c r="G635"/>
    </row>
    <row r="636" spans="2:7" ht="18" customHeight="1">
      <c r="B636"/>
      <c r="C636"/>
      <c r="D636"/>
      <c r="E636"/>
      <c r="F636"/>
      <c r="G636"/>
    </row>
    <row r="637" spans="2:7" ht="18" customHeight="1">
      <c r="B637"/>
      <c r="C637"/>
      <c r="D637"/>
      <c r="E637"/>
      <c r="F637"/>
      <c r="G637"/>
    </row>
    <row r="638" spans="2:7" ht="18" customHeight="1">
      <c r="B638"/>
      <c r="C638"/>
      <c r="D638"/>
      <c r="E638"/>
      <c r="F638"/>
      <c r="G638"/>
    </row>
    <row r="639" spans="2:7" ht="18" customHeight="1">
      <c r="B639"/>
      <c r="C639"/>
      <c r="D639"/>
      <c r="E639"/>
      <c r="F639"/>
      <c r="G639"/>
    </row>
    <row r="640" spans="2:7" ht="18" customHeight="1">
      <c r="B640"/>
      <c r="C640"/>
      <c r="D640"/>
      <c r="E640"/>
      <c r="F640"/>
      <c r="G640"/>
    </row>
    <row r="641" spans="2:7" ht="18" customHeight="1">
      <c r="B641"/>
      <c r="C641"/>
      <c r="D641"/>
      <c r="E641"/>
      <c r="F641"/>
      <c r="G641"/>
    </row>
    <row r="642" spans="2:7" ht="18" customHeight="1">
      <c r="B642"/>
      <c r="C642"/>
      <c r="D642"/>
      <c r="E642"/>
      <c r="F642"/>
      <c r="G642"/>
    </row>
    <row r="643" spans="2:7" ht="18" customHeight="1">
      <c r="B643"/>
      <c r="C643"/>
      <c r="D643"/>
      <c r="E643"/>
      <c r="F643"/>
      <c r="G643"/>
    </row>
    <row r="644" spans="2:7" ht="18" customHeight="1">
      <c r="B644"/>
      <c r="C644"/>
      <c r="D644"/>
      <c r="E644"/>
      <c r="F644"/>
      <c r="G644"/>
    </row>
    <row r="645" spans="2:7" ht="18" customHeight="1">
      <c r="B645"/>
      <c r="C645"/>
      <c r="D645"/>
      <c r="E645"/>
      <c r="F645"/>
      <c r="G645"/>
    </row>
    <row r="646" spans="2:7" ht="18" customHeight="1">
      <c r="B646"/>
      <c r="C646"/>
      <c r="D646"/>
      <c r="E646"/>
      <c r="F646"/>
      <c r="G646"/>
    </row>
    <row r="647" spans="2:7" ht="18" customHeight="1">
      <c r="B647"/>
      <c r="C647"/>
      <c r="D647"/>
      <c r="E647"/>
      <c r="F647"/>
      <c r="G647"/>
    </row>
    <row r="648" spans="2:7" ht="18" customHeight="1">
      <c r="B648"/>
      <c r="C648"/>
      <c r="D648"/>
      <c r="E648"/>
      <c r="F648"/>
      <c r="G648"/>
    </row>
    <row r="649" spans="2:7" ht="18" customHeight="1">
      <c r="B649"/>
      <c r="C649"/>
      <c r="D649"/>
      <c r="E649"/>
      <c r="F649"/>
      <c r="G649"/>
    </row>
    <row r="650" spans="2:7" ht="18" customHeight="1">
      <c r="B650"/>
      <c r="C650"/>
      <c r="D650"/>
      <c r="E650"/>
      <c r="F650"/>
      <c r="G650"/>
    </row>
    <row r="651" spans="2:7" ht="18" customHeight="1">
      <c r="B651"/>
      <c r="C651"/>
      <c r="D651"/>
      <c r="E651"/>
      <c r="F651"/>
      <c r="G651"/>
    </row>
    <row r="652" spans="2:7" ht="18" customHeight="1">
      <c r="B652"/>
      <c r="C652"/>
      <c r="D652"/>
      <c r="E652"/>
      <c r="F652"/>
      <c r="G652"/>
    </row>
    <row r="653" spans="2:7" ht="18" customHeight="1">
      <c r="B653"/>
      <c r="C653"/>
      <c r="D653"/>
      <c r="E653"/>
      <c r="F653"/>
      <c r="G653"/>
    </row>
    <row r="654" spans="2:7" ht="18" customHeight="1">
      <c r="B654"/>
      <c r="C654"/>
      <c r="D654"/>
      <c r="E654"/>
      <c r="F654"/>
      <c r="G654"/>
    </row>
    <row r="655" spans="2:7" ht="18" customHeight="1">
      <c r="B655"/>
      <c r="C655"/>
      <c r="D655"/>
      <c r="E655"/>
      <c r="F655"/>
      <c r="G655"/>
    </row>
    <row r="656" spans="2:7" ht="18" customHeight="1">
      <c r="B656"/>
      <c r="C656"/>
      <c r="D656"/>
      <c r="E656"/>
      <c r="F656"/>
      <c r="G656"/>
    </row>
    <row r="657" spans="2:7" ht="18" customHeight="1">
      <c r="B657"/>
      <c r="C657"/>
      <c r="D657"/>
      <c r="E657"/>
      <c r="F657"/>
      <c r="G657"/>
    </row>
    <row r="658" spans="2:7" ht="18" customHeight="1">
      <c r="B658"/>
      <c r="C658"/>
      <c r="D658"/>
      <c r="E658"/>
      <c r="F658"/>
      <c r="G658"/>
    </row>
    <row r="659" spans="2:7" ht="18" customHeight="1">
      <c r="B659"/>
      <c r="C659"/>
      <c r="D659"/>
      <c r="E659"/>
      <c r="F659"/>
      <c r="G659"/>
    </row>
    <row r="660" spans="2:7" ht="18" customHeight="1">
      <c r="B660"/>
      <c r="C660"/>
      <c r="D660"/>
      <c r="E660"/>
      <c r="F660"/>
      <c r="G660"/>
    </row>
    <row r="661" spans="2:7" ht="18" customHeight="1">
      <c r="B661"/>
      <c r="C661"/>
      <c r="D661"/>
      <c r="E661"/>
      <c r="F661"/>
      <c r="G661"/>
    </row>
    <row r="662" spans="2:7" ht="18" customHeight="1">
      <c r="B662"/>
      <c r="C662"/>
      <c r="D662"/>
      <c r="E662"/>
      <c r="F662"/>
      <c r="G662"/>
    </row>
    <row r="663" spans="2:7" ht="18" customHeight="1">
      <c r="B663"/>
      <c r="C663"/>
      <c r="D663"/>
      <c r="E663"/>
      <c r="F663"/>
      <c r="G663"/>
    </row>
    <row r="664" spans="2:7" ht="18" customHeight="1">
      <c r="B664"/>
      <c r="C664"/>
      <c r="D664"/>
      <c r="E664"/>
      <c r="F664"/>
      <c r="G664"/>
    </row>
    <row r="665" spans="2:7" ht="18" customHeight="1">
      <c r="B665"/>
      <c r="C665"/>
      <c r="D665"/>
      <c r="E665"/>
      <c r="F665"/>
      <c r="G665"/>
    </row>
    <row r="666" spans="2:7" ht="18" customHeight="1">
      <c r="B666"/>
      <c r="C666"/>
      <c r="D666"/>
      <c r="E666"/>
      <c r="F666"/>
      <c r="G666"/>
    </row>
    <row r="667" spans="2:7" ht="18" customHeight="1">
      <c r="B667"/>
      <c r="C667"/>
      <c r="D667"/>
      <c r="E667"/>
      <c r="F667"/>
      <c r="G667"/>
    </row>
    <row r="668" spans="2:7" ht="18" customHeight="1">
      <c r="B668"/>
      <c r="C668"/>
      <c r="D668"/>
      <c r="E668"/>
      <c r="F668"/>
      <c r="G668"/>
    </row>
    <row r="669" spans="2:7" ht="18" customHeight="1">
      <c r="B669"/>
      <c r="C669"/>
      <c r="D669"/>
      <c r="E669"/>
      <c r="F669"/>
      <c r="G669"/>
    </row>
    <row r="670" spans="2:7" ht="18" customHeight="1">
      <c r="B670"/>
      <c r="C670"/>
      <c r="D670"/>
      <c r="E670"/>
      <c r="F670"/>
      <c r="G670"/>
    </row>
    <row r="671" spans="2:7" ht="18" customHeight="1">
      <c r="B671"/>
      <c r="C671"/>
      <c r="D671"/>
      <c r="E671"/>
      <c r="F671"/>
      <c r="G671"/>
    </row>
    <row r="672" spans="2:7" ht="18" customHeight="1">
      <c r="B672"/>
      <c r="C672"/>
      <c r="D672"/>
      <c r="E672"/>
      <c r="F672"/>
      <c r="G672"/>
    </row>
    <row r="673" spans="2:7" ht="18" customHeight="1">
      <c r="B673"/>
      <c r="C673"/>
      <c r="D673"/>
      <c r="E673"/>
      <c r="F673"/>
      <c r="G673"/>
    </row>
    <row r="674" spans="2:7" ht="18" customHeight="1">
      <c r="B674"/>
      <c r="C674"/>
      <c r="D674"/>
      <c r="E674"/>
      <c r="F674"/>
      <c r="G674"/>
    </row>
    <row r="675" spans="2:7" ht="18" customHeight="1">
      <c r="B675"/>
      <c r="C675"/>
      <c r="D675"/>
      <c r="E675"/>
      <c r="F675"/>
      <c r="G675"/>
    </row>
    <row r="676" spans="2:7" ht="18" customHeight="1">
      <c r="B676"/>
      <c r="C676"/>
      <c r="D676"/>
      <c r="E676"/>
      <c r="F676"/>
      <c r="G676"/>
    </row>
    <row r="677" spans="2:7" ht="18" customHeight="1">
      <c r="B677"/>
      <c r="C677"/>
      <c r="D677"/>
      <c r="E677"/>
      <c r="F677"/>
      <c r="G677"/>
    </row>
    <row r="678" spans="2:7" ht="18" customHeight="1">
      <c r="B678"/>
      <c r="C678"/>
      <c r="D678"/>
      <c r="E678"/>
      <c r="F678"/>
      <c r="G678"/>
    </row>
    <row r="679" spans="2:7" ht="18" customHeight="1">
      <c r="B679"/>
      <c r="C679"/>
      <c r="D679"/>
      <c r="E679"/>
      <c r="F679"/>
      <c r="G679"/>
    </row>
    <row r="680" spans="2:7" ht="18" customHeight="1">
      <c r="B680"/>
      <c r="C680"/>
      <c r="D680"/>
      <c r="E680"/>
      <c r="F680"/>
      <c r="G680"/>
    </row>
    <row r="681" spans="2:7" ht="18" customHeight="1">
      <c r="B681"/>
      <c r="C681"/>
      <c r="D681"/>
      <c r="E681"/>
      <c r="F681"/>
      <c r="G681"/>
    </row>
    <row r="682" spans="2:7" ht="18" customHeight="1">
      <c r="B682"/>
      <c r="C682"/>
      <c r="D682"/>
      <c r="E682"/>
      <c r="F682"/>
      <c r="G682"/>
    </row>
    <row r="683" spans="2:7" ht="18" customHeight="1">
      <c r="B683"/>
      <c r="C683"/>
      <c r="D683"/>
      <c r="E683"/>
      <c r="F683"/>
      <c r="G683"/>
    </row>
    <row r="684" spans="2:7" ht="18" customHeight="1">
      <c r="B684"/>
      <c r="C684"/>
      <c r="D684"/>
      <c r="E684"/>
      <c r="F684"/>
      <c r="G684"/>
    </row>
    <row r="685" spans="2:7" ht="18" customHeight="1">
      <c r="B685"/>
      <c r="C685"/>
      <c r="D685"/>
      <c r="E685"/>
      <c r="F685"/>
      <c r="G685"/>
    </row>
    <row r="686" spans="2:7" ht="18" customHeight="1">
      <c r="B686"/>
      <c r="C686"/>
      <c r="D686"/>
      <c r="E686"/>
      <c r="F686"/>
      <c r="G686"/>
    </row>
    <row r="687" spans="2:7" ht="18" customHeight="1">
      <c r="B687"/>
      <c r="C687"/>
      <c r="D687"/>
      <c r="E687"/>
      <c r="F687"/>
      <c r="G687"/>
    </row>
    <row r="688" spans="2:7" ht="18" customHeight="1">
      <c r="B688"/>
      <c r="C688"/>
      <c r="D688"/>
      <c r="E688"/>
      <c r="F688"/>
      <c r="G688"/>
    </row>
    <row r="689" spans="2:7" ht="18" customHeight="1">
      <c r="B689"/>
      <c r="C689"/>
      <c r="D689"/>
      <c r="E689"/>
      <c r="F689"/>
      <c r="G689"/>
    </row>
    <row r="690" spans="2:7" ht="18" customHeight="1">
      <c r="B690"/>
      <c r="C690"/>
      <c r="D690"/>
      <c r="E690"/>
      <c r="F690"/>
      <c r="G690"/>
    </row>
    <row r="691" spans="2:7" ht="18" customHeight="1">
      <c r="B691"/>
      <c r="C691"/>
      <c r="D691"/>
      <c r="E691"/>
      <c r="F691"/>
      <c r="G691"/>
    </row>
    <row r="692" spans="2:7" ht="18" customHeight="1">
      <c r="B692"/>
      <c r="C692"/>
      <c r="D692"/>
      <c r="E692"/>
      <c r="F692"/>
      <c r="G692"/>
    </row>
    <row r="693" spans="2:7" ht="18" customHeight="1">
      <c r="B693"/>
      <c r="C693"/>
      <c r="D693"/>
      <c r="E693"/>
      <c r="F693"/>
      <c r="G693"/>
    </row>
    <row r="694" spans="2:7" ht="18" customHeight="1">
      <c r="B694"/>
      <c r="C694"/>
      <c r="D694"/>
      <c r="E694"/>
      <c r="F694"/>
      <c r="G694"/>
    </row>
    <row r="695" spans="2:7" ht="18" customHeight="1">
      <c r="B695"/>
      <c r="C695"/>
      <c r="D695"/>
      <c r="E695"/>
      <c r="F695"/>
      <c r="G695"/>
    </row>
    <row r="696" spans="2:7" ht="18" customHeight="1">
      <c r="B696"/>
      <c r="C696"/>
      <c r="D696"/>
      <c r="E696"/>
      <c r="F696"/>
      <c r="G696"/>
    </row>
    <row r="697" spans="2:7" ht="18" customHeight="1">
      <c r="B697"/>
      <c r="C697"/>
      <c r="D697"/>
      <c r="E697"/>
      <c r="F697"/>
      <c r="G697"/>
    </row>
    <row r="698" spans="2:7" ht="18" customHeight="1">
      <c r="B698"/>
      <c r="C698"/>
      <c r="D698"/>
      <c r="E698"/>
      <c r="F698"/>
      <c r="G698"/>
    </row>
    <row r="699" spans="2:7" ht="18" customHeight="1">
      <c r="B699"/>
      <c r="C699"/>
      <c r="D699"/>
      <c r="E699"/>
      <c r="F699"/>
      <c r="G699"/>
    </row>
    <row r="700" spans="2:7" ht="18" customHeight="1">
      <c r="B700"/>
      <c r="C700"/>
      <c r="D700"/>
      <c r="E700"/>
      <c r="F700"/>
      <c r="G700"/>
    </row>
    <row r="701" spans="2:7" ht="18" customHeight="1">
      <c r="B701"/>
      <c r="C701"/>
      <c r="D701"/>
      <c r="E701"/>
      <c r="F701"/>
      <c r="G701"/>
    </row>
    <row r="702" spans="2:7" ht="18" customHeight="1">
      <c r="B702"/>
      <c r="C702"/>
      <c r="D702"/>
      <c r="E702"/>
      <c r="F702"/>
      <c r="G702"/>
    </row>
    <row r="703" spans="2:7" ht="18" customHeight="1">
      <c r="B703"/>
      <c r="C703"/>
      <c r="D703"/>
      <c r="E703"/>
      <c r="F703"/>
      <c r="G703"/>
    </row>
    <row r="704" spans="2:7" ht="18" customHeight="1">
      <c r="B704"/>
      <c r="C704"/>
      <c r="D704"/>
      <c r="E704"/>
      <c r="F704"/>
      <c r="G704"/>
    </row>
    <row r="705" spans="2:7" ht="18" customHeight="1">
      <c r="B705"/>
      <c r="C705"/>
      <c r="D705"/>
      <c r="E705"/>
      <c r="F705"/>
      <c r="G705"/>
    </row>
    <row r="706" spans="2:7" ht="18" customHeight="1">
      <c r="B706"/>
      <c r="C706"/>
      <c r="D706"/>
      <c r="E706"/>
      <c r="F706"/>
      <c r="G706"/>
    </row>
    <row r="707" spans="2:7" ht="18" customHeight="1">
      <c r="B707"/>
      <c r="C707"/>
      <c r="D707"/>
      <c r="E707"/>
      <c r="F707"/>
      <c r="G707"/>
    </row>
    <row r="708" spans="2:7" ht="18" customHeight="1">
      <c r="B708"/>
      <c r="C708"/>
      <c r="D708"/>
      <c r="E708"/>
      <c r="F708"/>
      <c r="G708"/>
    </row>
    <row r="709" spans="2:7" ht="18" customHeight="1">
      <c r="B709"/>
      <c r="C709"/>
      <c r="D709"/>
      <c r="E709"/>
      <c r="F709"/>
      <c r="G709"/>
    </row>
    <row r="710" spans="2:7" ht="18" customHeight="1">
      <c r="B710"/>
      <c r="C710"/>
      <c r="D710"/>
      <c r="E710"/>
      <c r="F710"/>
      <c r="G710"/>
    </row>
    <row r="711" spans="2:7" ht="18" customHeight="1">
      <c r="B711"/>
      <c r="C711"/>
      <c r="D711"/>
      <c r="E711"/>
      <c r="F711"/>
      <c r="G711"/>
    </row>
    <row r="712" spans="2:7" ht="18" customHeight="1">
      <c r="B712"/>
      <c r="C712"/>
      <c r="D712"/>
      <c r="E712"/>
      <c r="F712"/>
      <c r="G712"/>
    </row>
    <row r="713" spans="2:7" ht="18" customHeight="1">
      <c r="B713"/>
      <c r="C713"/>
      <c r="D713"/>
      <c r="E713"/>
      <c r="F713"/>
      <c r="G713"/>
    </row>
    <row r="714" spans="2:7" ht="18" customHeight="1">
      <c r="B714"/>
      <c r="C714"/>
      <c r="D714"/>
      <c r="E714"/>
      <c r="F714"/>
      <c r="G714"/>
    </row>
    <row r="715" spans="2:7" ht="18" customHeight="1">
      <c r="B715"/>
      <c r="C715"/>
      <c r="D715"/>
      <c r="E715"/>
      <c r="F715"/>
      <c r="G715"/>
    </row>
    <row r="716" spans="2:7" ht="18" customHeight="1">
      <c r="B716"/>
      <c r="C716"/>
      <c r="D716"/>
      <c r="E716"/>
      <c r="F716"/>
      <c r="G716"/>
    </row>
    <row r="717" spans="2:7" ht="18" customHeight="1">
      <c r="B717"/>
      <c r="C717"/>
      <c r="D717"/>
      <c r="E717"/>
      <c r="F717"/>
      <c r="G717"/>
    </row>
    <row r="718" spans="2:7" ht="18" customHeight="1">
      <c r="B718"/>
      <c r="C718"/>
      <c r="D718"/>
      <c r="E718"/>
      <c r="F718"/>
      <c r="G718"/>
    </row>
    <row r="719" spans="2:7" ht="18" customHeight="1">
      <c r="B719"/>
      <c r="C719"/>
      <c r="D719"/>
      <c r="E719"/>
      <c r="F719"/>
      <c r="G719"/>
    </row>
    <row r="720" spans="2:7" ht="18" customHeight="1">
      <c r="B720"/>
      <c r="C720"/>
      <c r="D720"/>
      <c r="E720"/>
      <c r="F720"/>
      <c r="G720"/>
    </row>
    <row r="721" spans="2:7" ht="18" customHeight="1">
      <c r="B721"/>
      <c r="C721"/>
      <c r="D721"/>
      <c r="E721"/>
      <c r="F721"/>
      <c r="G721"/>
    </row>
    <row r="722" spans="2:7" ht="18" customHeight="1">
      <c r="B722"/>
      <c r="C722"/>
      <c r="D722"/>
      <c r="E722"/>
      <c r="F722"/>
      <c r="G722"/>
    </row>
    <row r="723" spans="2:7" ht="18" customHeight="1">
      <c r="B723"/>
      <c r="C723"/>
      <c r="D723"/>
      <c r="E723"/>
      <c r="F723"/>
      <c r="G723"/>
    </row>
    <row r="724" spans="2:7" ht="18" customHeight="1">
      <c r="B724"/>
      <c r="C724"/>
      <c r="D724"/>
      <c r="E724"/>
      <c r="F724"/>
      <c r="G724"/>
    </row>
    <row r="725" spans="2:7" ht="18" customHeight="1">
      <c r="B725"/>
      <c r="C725"/>
      <c r="D725"/>
      <c r="E725"/>
      <c r="F725"/>
      <c r="G725"/>
    </row>
    <row r="726" spans="2:7" ht="18" customHeight="1">
      <c r="B726"/>
      <c r="C726"/>
      <c r="D726"/>
      <c r="E726"/>
      <c r="F726"/>
      <c r="G726"/>
    </row>
    <row r="727" spans="2:7" ht="18" customHeight="1">
      <c r="B727"/>
      <c r="C727"/>
      <c r="D727"/>
      <c r="E727"/>
      <c r="F727"/>
      <c r="G727"/>
    </row>
    <row r="728" spans="2:7" ht="18" customHeight="1">
      <c r="B728"/>
      <c r="C728"/>
      <c r="D728"/>
      <c r="E728"/>
      <c r="F728"/>
      <c r="G728"/>
    </row>
    <row r="729" spans="2:7" ht="18" customHeight="1">
      <c r="B729"/>
      <c r="C729"/>
      <c r="D729"/>
      <c r="E729"/>
      <c r="F729"/>
      <c r="G729"/>
    </row>
    <row r="730" spans="2:7" ht="18" customHeight="1">
      <c r="B730"/>
      <c r="C730"/>
      <c r="D730"/>
      <c r="E730"/>
      <c r="F730"/>
      <c r="G730"/>
    </row>
    <row r="731" spans="2:7" ht="18" customHeight="1">
      <c r="B731"/>
      <c r="C731"/>
      <c r="D731"/>
      <c r="E731"/>
      <c r="F731"/>
      <c r="G731"/>
    </row>
    <row r="732" spans="2:7" ht="18" customHeight="1">
      <c r="B732"/>
      <c r="C732"/>
      <c r="D732"/>
      <c r="E732"/>
      <c r="F732"/>
      <c r="G732"/>
    </row>
    <row r="733" spans="2:7" ht="18" customHeight="1">
      <c r="B733"/>
      <c r="C733"/>
      <c r="D733"/>
      <c r="E733"/>
      <c r="F733"/>
      <c r="G733"/>
    </row>
    <row r="734" spans="2:7" ht="18" customHeight="1">
      <c r="B734"/>
      <c r="C734"/>
      <c r="D734"/>
      <c r="E734"/>
      <c r="F734"/>
      <c r="G734"/>
    </row>
    <row r="735" spans="2:7" ht="18" customHeight="1">
      <c r="B735"/>
      <c r="C735"/>
      <c r="D735"/>
      <c r="E735"/>
      <c r="F735"/>
      <c r="G735"/>
    </row>
    <row r="736" spans="2:7" ht="18" customHeight="1">
      <c r="B736"/>
      <c r="C736"/>
      <c r="D736"/>
      <c r="E736"/>
      <c r="F736"/>
      <c r="G736"/>
    </row>
    <row r="737" spans="2:7" ht="18" customHeight="1">
      <c r="B737"/>
      <c r="C737"/>
      <c r="D737"/>
      <c r="E737"/>
      <c r="F737"/>
      <c r="G737"/>
    </row>
    <row r="738" spans="2:7" ht="18" customHeight="1">
      <c r="B738"/>
      <c r="C738"/>
      <c r="D738"/>
      <c r="E738"/>
      <c r="F738"/>
      <c r="G738"/>
    </row>
    <row r="739" spans="2:7" ht="18" customHeight="1">
      <c r="B739"/>
      <c r="C739"/>
      <c r="D739"/>
      <c r="E739"/>
      <c r="F739"/>
      <c r="G739"/>
    </row>
    <row r="740" spans="2:7" ht="18" customHeight="1">
      <c r="B740"/>
      <c r="C740"/>
      <c r="D740"/>
      <c r="E740"/>
      <c r="F740"/>
      <c r="G740"/>
    </row>
    <row r="741" spans="2:7" ht="18" customHeight="1">
      <c r="B741"/>
      <c r="C741"/>
      <c r="D741"/>
      <c r="E741"/>
      <c r="F741"/>
      <c r="G741"/>
    </row>
    <row r="742" spans="2:7" ht="18" customHeight="1">
      <c r="B742"/>
      <c r="C742"/>
      <c r="D742"/>
      <c r="E742"/>
      <c r="F742"/>
      <c r="G742"/>
    </row>
    <row r="743" spans="2:7" ht="18" customHeight="1">
      <c r="B743"/>
      <c r="C743"/>
      <c r="D743"/>
      <c r="E743"/>
      <c r="F743"/>
      <c r="G743"/>
    </row>
    <row r="744" spans="2:7" ht="18" customHeight="1">
      <c r="B744"/>
      <c r="C744"/>
      <c r="D744"/>
      <c r="E744"/>
      <c r="F744"/>
      <c r="G744"/>
    </row>
    <row r="745" spans="2:7" ht="18" customHeight="1">
      <c r="B745"/>
      <c r="C745"/>
      <c r="D745"/>
      <c r="E745"/>
      <c r="F745"/>
      <c r="G745"/>
    </row>
    <row r="746" spans="2:7" ht="18" customHeight="1">
      <c r="B746"/>
      <c r="C746"/>
      <c r="D746"/>
      <c r="E746"/>
      <c r="F746"/>
      <c r="G746"/>
    </row>
    <row r="747" spans="2:7" ht="18" customHeight="1">
      <c r="B747"/>
      <c r="C747"/>
      <c r="D747"/>
      <c r="E747"/>
      <c r="F747"/>
      <c r="G747"/>
    </row>
    <row r="748" spans="2:7" ht="18" customHeight="1">
      <c r="B748"/>
      <c r="C748"/>
      <c r="D748"/>
      <c r="E748"/>
      <c r="F748"/>
      <c r="G748"/>
    </row>
    <row r="749" spans="2:7" ht="18" customHeight="1">
      <c r="B749"/>
      <c r="C749"/>
      <c r="D749"/>
      <c r="E749"/>
      <c r="F749"/>
      <c r="G749"/>
    </row>
    <row r="750" spans="2:7" ht="18" customHeight="1">
      <c r="B750"/>
      <c r="C750"/>
      <c r="D750"/>
      <c r="E750"/>
      <c r="F750"/>
      <c r="G750"/>
    </row>
    <row r="751" spans="2:7" ht="18" customHeight="1">
      <c r="B751"/>
      <c r="C751"/>
      <c r="D751"/>
      <c r="E751"/>
      <c r="F751"/>
      <c r="G751"/>
    </row>
    <row r="752" spans="2:7" ht="18" customHeight="1">
      <c r="B752"/>
      <c r="C752"/>
      <c r="D752"/>
      <c r="E752"/>
      <c r="F752"/>
      <c r="G752"/>
    </row>
    <row r="753" spans="2:7" ht="18" customHeight="1">
      <c r="B753"/>
      <c r="C753"/>
      <c r="D753"/>
      <c r="E753"/>
      <c r="F753"/>
      <c r="G753"/>
    </row>
    <row r="754" spans="2:7" ht="18" customHeight="1">
      <c r="B754"/>
      <c r="C754"/>
      <c r="D754"/>
      <c r="E754"/>
      <c r="F754"/>
      <c r="G754"/>
    </row>
    <row r="755" spans="2:7" ht="18" customHeight="1">
      <c r="B755"/>
      <c r="C755"/>
      <c r="D755"/>
      <c r="E755"/>
      <c r="F755"/>
      <c r="G755"/>
    </row>
    <row r="756" spans="2:7" ht="18" customHeight="1">
      <c r="B756"/>
      <c r="C756"/>
      <c r="D756"/>
      <c r="E756"/>
      <c r="F756"/>
      <c r="G756"/>
    </row>
    <row r="757" spans="2:7" ht="18" customHeight="1">
      <c r="B757"/>
      <c r="C757"/>
      <c r="D757"/>
      <c r="E757"/>
      <c r="F757"/>
      <c r="G757"/>
    </row>
    <row r="758" spans="2:7" ht="18" customHeight="1">
      <c r="B758"/>
      <c r="C758"/>
      <c r="D758"/>
      <c r="E758"/>
      <c r="F758"/>
      <c r="G758"/>
    </row>
    <row r="759" spans="2:7" ht="18" customHeight="1">
      <c r="B759"/>
      <c r="C759"/>
      <c r="D759"/>
      <c r="E759"/>
      <c r="F759"/>
      <c r="G759"/>
    </row>
    <row r="760" spans="2:7" ht="18" customHeight="1">
      <c r="B760"/>
      <c r="C760"/>
      <c r="D760"/>
      <c r="E760"/>
      <c r="F760"/>
      <c r="G760"/>
    </row>
    <row r="761" spans="2:7" ht="18" customHeight="1">
      <c r="B761"/>
      <c r="C761"/>
      <c r="D761"/>
      <c r="E761"/>
      <c r="F761"/>
      <c r="G761"/>
    </row>
    <row r="762" spans="2:7" ht="18" customHeight="1">
      <c r="B762"/>
      <c r="C762"/>
      <c r="D762"/>
      <c r="E762"/>
      <c r="F762"/>
      <c r="G762"/>
    </row>
    <row r="763" spans="2:7" ht="18" customHeight="1">
      <c r="B763"/>
      <c r="C763"/>
      <c r="D763"/>
      <c r="E763"/>
      <c r="F763"/>
      <c r="G763"/>
    </row>
    <row r="764" spans="2:7" ht="18" customHeight="1">
      <c r="B764"/>
      <c r="C764"/>
      <c r="D764"/>
      <c r="E764"/>
      <c r="F764"/>
      <c r="G764"/>
    </row>
    <row r="765" spans="2:7" ht="18" customHeight="1">
      <c r="B765"/>
      <c r="C765"/>
      <c r="D765"/>
      <c r="E765"/>
      <c r="F765"/>
      <c r="G765"/>
    </row>
    <row r="766" spans="2:7" ht="18" customHeight="1">
      <c r="B766"/>
      <c r="C766"/>
      <c r="D766"/>
      <c r="E766"/>
      <c r="F766"/>
      <c r="G766"/>
    </row>
    <row r="767" spans="2:7" ht="18" customHeight="1">
      <c r="B767"/>
      <c r="C767"/>
      <c r="D767"/>
      <c r="E767"/>
      <c r="F767"/>
      <c r="G767"/>
    </row>
    <row r="768" spans="2:7" ht="18" customHeight="1">
      <c r="B768"/>
      <c r="C768"/>
      <c r="D768"/>
      <c r="E768"/>
      <c r="F768"/>
      <c r="G768"/>
    </row>
    <row r="769" spans="2:7" ht="18" customHeight="1">
      <c r="B769"/>
      <c r="C769"/>
      <c r="D769"/>
      <c r="E769"/>
      <c r="F769"/>
      <c r="G769"/>
    </row>
    <row r="770" spans="2:7" ht="18" customHeight="1">
      <c r="B770"/>
      <c r="C770"/>
      <c r="D770"/>
      <c r="E770"/>
      <c r="F770"/>
      <c r="G770"/>
    </row>
    <row r="771" spans="2:7" ht="18" customHeight="1">
      <c r="B771"/>
      <c r="C771"/>
      <c r="D771"/>
      <c r="E771"/>
      <c r="F771"/>
      <c r="G771"/>
    </row>
    <row r="772" spans="2:7" ht="18" customHeight="1">
      <c r="B772"/>
      <c r="C772"/>
      <c r="D772"/>
      <c r="E772"/>
      <c r="F772"/>
      <c r="G772"/>
    </row>
    <row r="773" spans="2:7" ht="18" customHeight="1">
      <c r="B773"/>
      <c r="C773"/>
      <c r="D773"/>
      <c r="E773"/>
      <c r="F773"/>
      <c r="G773"/>
    </row>
    <row r="774" spans="2:7" ht="18" customHeight="1">
      <c r="B774"/>
      <c r="C774"/>
      <c r="D774"/>
      <c r="E774"/>
      <c r="F774"/>
      <c r="G774"/>
    </row>
    <row r="775" spans="2:7" ht="18" customHeight="1">
      <c r="B775"/>
      <c r="C775"/>
      <c r="D775"/>
      <c r="E775"/>
      <c r="F775"/>
      <c r="G775"/>
    </row>
    <row r="776" spans="2:7" ht="18" customHeight="1">
      <c r="B776"/>
      <c r="C776"/>
      <c r="D776"/>
      <c r="E776"/>
      <c r="F776"/>
      <c r="G776"/>
    </row>
    <row r="777" spans="2:7" ht="18" customHeight="1">
      <c r="B777"/>
      <c r="C777"/>
      <c r="D777"/>
      <c r="E777"/>
      <c r="F777"/>
      <c r="G777"/>
    </row>
    <row r="778" spans="2:7" ht="18" customHeight="1">
      <c r="B778"/>
      <c r="C778"/>
      <c r="D778"/>
      <c r="E778"/>
      <c r="F778"/>
      <c r="G778"/>
    </row>
    <row r="779" spans="2:7" ht="18" customHeight="1">
      <c r="B779"/>
      <c r="C779"/>
      <c r="D779"/>
      <c r="E779"/>
      <c r="F779"/>
      <c r="G779"/>
    </row>
    <row r="780" spans="2:7" ht="18" customHeight="1">
      <c r="B780"/>
      <c r="C780"/>
      <c r="D780"/>
      <c r="E780"/>
      <c r="F780"/>
      <c r="G780"/>
    </row>
    <row r="781" spans="2:7" ht="18" customHeight="1">
      <c r="B781"/>
      <c r="C781"/>
      <c r="D781"/>
      <c r="E781"/>
      <c r="F781"/>
      <c r="G781"/>
    </row>
    <row r="782" spans="2:7" ht="18" customHeight="1">
      <c r="B782"/>
      <c r="C782"/>
      <c r="D782"/>
      <c r="E782"/>
      <c r="F782"/>
      <c r="G782"/>
    </row>
    <row r="783" spans="2:7" ht="18" customHeight="1">
      <c r="B783"/>
      <c r="C783"/>
      <c r="D783"/>
      <c r="E783"/>
      <c r="F783"/>
      <c r="G783"/>
    </row>
    <row r="784" spans="2:7" ht="18" customHeight="1">
      <c r="B784"/>
      <c r="C784"/>
      <c r="D784"/>
      <c r="E784"/>
      <c r="F784"/>
      <c r="G784"/>
    </row>
    <row r="785" spans="2:7" ht="18" customHeight="1">
      <c r="B785"/>
      <c r="C785"/>
      <c r="D785"/>
      <c r="E785"/>
      <c r="F785"/>
      <c r="G785"/>
    </row>
    <row r="786" spans="2:7" ht="18" customHeight="1">
      <c r="B786"/>
      <c r="C786"/>
      <c r="D786"/>
      <c r="E786"/>
      <c r="F786"/>
      <c r="G786"/>
    </row>
    <row r="787" spans="2:7" ht="18" customHeight="1">
      <c r="B787"/>
      <c r="C787"/>
      <c r="D787"/>
      <c r="E787"/>
      <c r="F787"/>
      <c r="G787"/>
    </row>
    <row r="788" spans="2:7" ht="18" customHeight="1">
      <c r="B788"/>
      <c r="C788"/>
      <c r="D788"/>
      <c r="E788"/>
      <c r="F788"/>
      <c r="G788"/>
    </row>
    <row r="789" spans="2:7" ht="18" customHeight="1">
      <c r="B789"/>
      <c r="C789"/>
      <c r="D789"/>
      <c r="E789"/>
      <c r="F789"/>
      <c r="G789"/>
    </row>
    <row r="790" spans="2:7" ht="18" customHeight="1">
      <c r="B790"/>
      <c r="C790"/>
      <c r="D790"/>
      <c r="E790"/>
      <c r="F790"/>
      <c r="G790"/>
    </row>
    <row r="791" spans="2:7" ht="18" customHeight="1">
      <c r="B791"/>
      <c r="C791"/>
      <c r="D791"/>
      <c r="E791"/>
      <c r="F791"/>
      <c r="G791"/>
    </row>
    <row r="792" spans="2:7" ht="18" customHeight="1">
      <c r="B792"/>
      <c r="C792"/>
      <c r="D792"/>
      <c r="E792"/>
      <c r="F792"/>
      <c r="G792"/>
    </row>
    <row r="793" spans="2:7" ht="18" customHeight="1">
      <c r="B793"/>
      <c r="C793"/>
      <c r="D793"/>
      <c r="E793"/>
      <c r="F793"/>
      <c r="G793"/>
    </row>
    <row r="794" spans="2:7" ht="18" customHeight="1">
      <c r="B794"/>
      <c r="C794"/>
      <c r="D794"/>
      <c r="E794"/>
      <c r="F794"/>
      <c r="G794"/>
    </row>
    <row r="795" spans="2:7" ht="18" customHeight="1">
      <c r="B795"/>
      <c r="C795"/>
      <c r="D795"/>
      <c r="E795"/>
      <c r="F795"/>
      <c r="G795"/>
    </row>
    <row r="796" spans="2:7" ht="18" customHeight="1">
      <c r="B796"/>
      <c r="C796"/>
      <c r="D796"/>
      <c r="E796"/>
      <c r="F796"/>
      <c r="G796"/>
    </row>
    <row r="797" spans="2:7" ht="18" customHeight="1">
      <c r="B797"/>
      <c r="C797"/>
      <c r="D797"/>
      <c r="E797"/>
      <c r="F797"/>
      <c r="G797"/>
    </row>
    <row r="798" spans="2:7" ht="18" customHeight="1">
      <c r="B798"/>
      <c r="C798"/>
      <c r="D798"/>
      <c r="E798"/>
      <c r="F798"/>
      <c r="G798"/>
    </row>
    <row r="799" spans="2:7" ht="18" customHeight="1">
      <c r="B799"/>
      <c r="C799"/>
      <c r="D799"/>
      <c r="E799"/>
      <c r="F799"/>
      <c r="G799"/>
    </row>
    <row r="800" spans="2:7" ht="18" customHeight="1">
      <c r="B800"/>
      <c r="C800"/>
      <c r="D800"/>
      <c r="E800"/>
      <c r="F800"/>
      <c r="G800"/>
    </row>
    <row r="801" spans="2:7" ht="18" customHeight="1">
      <c r="B801"/>
      <c r="C801"/>
      <c r="D801"/>
      <c r="E801"/>
      <c r="F801"/>
      <c r="G801"/>
    </row>
    <row r="802" spans="2:7" ht="18" customHeight="1">
      <c r="B802"/>
      <c r="C802"/>
      <c r="D802"/>
      <c r="E802"/>
      <c r="F802"/>
      <c r="G802"/>
    </row>
    <row r="803" spans="2:7" ht="18" customHeight="1">
      <c r="B803"/>
      <c r="C803"/>
      <c r="D803"/>
      <c r="E803"/>
      <c r="F803"/>
      <c r="G803"/>
    </row>
    <row r="804" spans="2:7" ht="18" customHeight="1">
      <c r="B804"/>
      <c r="C804"/>
      <c r="D804"/>
      <c r="E804"/>
      <c r="F804"/>
      <c r="G804"/>
    </row>
    <row r="805" spans="2:7" ht="18" customHeight="1">
      <c r="B805"/>
      <c r="C805"/>
      <c r="D805"/>
      <c r="E805"/>
      <c r="F805"/>
      <c r="G805"/>
    </row>
    <row r="806" spans="2:7" ht="18" customHeight="1">
      <c r="B806"/>
      <c r="C806"/>
      <c r="D806"/>
      <c r="E806"/>
      <c r="F806"/>
      <c r="G806"/>
    </row>
    <row r="807" spans="2:7" ht="18" customHeight="1">
      <c r="B807"/>
      <c r="C807"/>
      <c r="D807"/>
      <c r="E807"/>
      <c r="F807"/>
      <c r="G807"/>
    </row>
    <row r="808" spans="2:7" ht="18" customHeight="1">
      <c r="B808"/>
      <c r="C808"/>
      <c r="D808"/>
      <c r="E808"/>
      <c r="F808"/>
      <c r="G808"/>
    </row>
    <row r="809" spans="2:7" ht="18" customHeight="1">
      <c r="B809"/>
      <c r="C809"/>
      <c r="D809"/>
      <c r="E809"/>
      <c r="F809"/>
      <c r="G809"/>
    </row>
    <row r="810" spans="2:7" ht="18" customHeight="1">
      <c r="B810"/>
      <c r="C810"/>
      <c r="D810"/>
      <c r="E810"/>
      <c r="F810"/>
      <c r="G810"/>
    </row>
    <row r="811" spans="2:7" ht="18" customHeight="1">
      <c r="B811"/>
      <c r="C811"/>
      <c r="D811"/>
      <c r="E811"/>
      <c r="F811"/>
      <c r="G811"/>
    </row>
    <row r="812" spans="2:7" ht="18" customHeight="1">
      <c r="B812"/>
      <c r="C812"/>
      <c r="D812"/>
      <c r="E812"/>
      <c r="F812"/>
      <c r="G812"/>
    </row>
    <row r="813" spans="2:7" ht="18" customHeight="1">
      <c r="B813"/>
      <c r="C813"/>
      <c r="D813"/>
      <c r="E813"/>
      <c r="F813"/>
      <c r="G813"/>
    </row>
    <row r="814" spans="2:7" ht="18" customHeight="1">
      <c r="B814"/>
      <c r="C814"/>
      <c r="D814"/>
      <c r="E814"/>
      <c r="F814"/>
      <c r="G814"/>
    </row>
    <row r="815" spans="2:7" ht="18" customHeight="1">
      <c r="B815"/>
      <c r="C815"/>
      <c r="D815"/>
      <c r="E815"/>
      <c r="F815"/>
      <c r="G815"/>
    </row>
    <row r="816" spans="2:7" ht="18" customHeight="1">
      <c r="B816"/>
      <c r="C816"/>
      <c r="D816"/>
      <c r="E816"/>
      <c r="F816"/>
      <c r="G816"/>
    </row>
    <row r="817" spans="2:7" ht="18" customHeight="1">
      <c r="B817"/>
      <c r="C817"/>
      <c r="D817"/>
      <c r="E817"/>
      <c r="F817"/>
      <c r="G817"/>
    </row>
    <row r="818" spans="2:7" ht="18" customHeight="1">
      <c r="B818"/>
      <c r="C818"/>
      <c r="D818"/>
      <c r="E818"/>
      <c r="F818"/>
      <c r="G818"/>
    </row>
    <row r="819" spans="2:7" ht="18" customHeight="1">
      <c r="B819"/>
      <c r="C819"/>
      <c r="D819"/>
      <c r="E819"/>
      <c r="F819"/>
      <c r="G819"/>
    </row>
    <row r="820" spans="2:7" ht="18" customHeight="1">
      <c r="B820"/>
      <c r="C820"/>
      <c r="D820"/>
      <c r="E820"/>
      <c r="F820"/>
      <c r="G820"/>
    </row>
    <row r="821" spans="2:7" ht="18" customHeight="1">
      <c r="B821"/>
      <c r="C821"/>
      <c r="D821"/>
      <c r="E821"/>
      <c r="F821"/>
      <c r="G821"/>
    </row>
    <row r="822" spans="2:7" ht="18" customHeight="1">
      <c r="B822"/>
      <c r="C822"/>
      <c r="D822"/>
      <c r="E822"/>
      <c r="F822"/>
      <c r="G822"/>
    </row>
    <row r="823" spans="2:7" ht="18" customHeight="1">
      <c r="B823"/>
      <c r="C823"/>
      <c r="D823"/>
      <c r="E823"/>
      <c r="F823"/>
      <c r="G823"/>
    </row>
    <row r="824" spans="2:7" ht="18" customHeight="1">
      <c r="B824"/>
      <c r="C824"/>
      <c r="D824"/>
      <c r="E824"/>
      <c r="F824"/>
      <c r="G824"/>
    </row>
    <row r="825" spans="2:7" ht="18" customHeight="1">
      <c r="B825"/>
      <c r="C825"/>
      <c r="D825"/>
      <c r="E825"/>
      <c r="F825"/>
      <c r="G825"/>
    </row>
    <row r="826" spans="2:7" ht="18" customHeight="1">
      <c r="B826"/>
      <c r="C826"/>
      <c r="D826"/>
      <c r="E826"/>
      <c r="F826"/>
      <c r="G826"/>
    </row>
    <row r="827" spans="2:7" ht="18" customHeight="1">
      <c r="B827"/>
      <c r="C827"/>
      <c r="D827"/>
      <c r="E827"/>
      <c r="F827"/>
      <c r="G827"/>
    </row>
    <row r="828" spans="2:7" ht="18" customHeight="1">
      <c r="B828"/>
      <c r="C828"/>
      <c r="D828"/>
      <c r="E828"/>
      <c r="F828"/>
      <c r="G828"/>
    </row>
    <row r="829" spans="2:7" ht="18" customHeight="1">
      <c r="B829"/>
      <c r="C829"/>
      <c r="D829"/>
      <c r="E829"/>
      <c r="F829"/>
      <c r="G829"/>
    </row>
    <row r="830" spans="2:7" ht="18" customHeight="1">
      <c r="B830"/>
      <c r="C830"/>
      <c r="D830"/>
      <c r="E830"/>
      <c r="F830"/>
      <c r="G830"/>
    </row>
    <row r="831" spans="2:7" ht="18" customHeight="1">
      <c r="B831"/>
      <c r="C831"/>
      <c r="D831"/>
      <c r="E831"/>
      <c r="F831"/>
      <c r="G831"/>
    </row>
    <row r="832" spans="2:7" ht="18" customHeight="1">
      <c r="B832"/>
      <c r="C832"/>
      <c r="D832"/>
      <c r="E832"/>
      <c r="F832"/>
      <c r="G832"/>
    </row>
    <row r="833" spans="2:7" ht="18" customHeight="1">
      <c r="B833"/>
      <c r="C833"/>
      <c r="D833"/>
      <c r="E833"/>
      <c r="F833"/>
      <c r="G833"/>
    </row>
    <row r="834" spans="2:7" ht="18" customHeight="1">
      <c r="B834"/>
      <c r="C834"/>
      <c r="D834"/>
      <c r="E834"/>
      <c r="F834"/>
      <c r="G834"/>
    </row>
    <row r="835" spans="2:7" ht="18" customHeight="1">
      <c r="B835"/>
      <c r="C835"/>
      <c r="D835"/>
      <c r="E835"/>
      <c r="F835"/>
      <c r="G835"/>
    </row>
    <row r="836" spans="2:7" ht="18" customHeight="1">
      <c r="B836"/>
      <c r="C836"/>
      <c r="D836"/>
      <c r="E836"/>
      <c r="F836"/>
      <c r="G836"/>
    </row>
    <row r="837" spans="2:7" ht="18" customHeight="1">
      <c r="B837"/>
      <c r="C837"/>
      <c r="D837"/>
      <c r="E837"/>
      <c r="F837"/>
      <c r="G837"/>
    </row>
    <row r="838" spans="2:7" ht="18" customHeight="1">
      <c r="B838"/>
      <c r="C838"/>
      <c r="D838"/>
      <c r="E838"/>
      <c r="F838"/>
      <c r="G838"/>
    </row>
    <row r="839" spans="2:7" ht="18" customHeight="1">
      <c r="B839"/>
      <c r="C839"/>
      <c r="D839"/>
      <c r="E839"/>
      <c r="F839"/>
      <c r="G839"/>
    </row>
    <row r="840" spans="2:7" ht="18" customHeight="1">
      <c r="B840"/>
      <c r="C840"/>
      <c r="D840"/>
      <c r="E840"/>
      <c r="F840"/>
      <c r="G840"/>
    </row>
    <row r="841" spans="2:7" ht="18" customHeight="1">
      <c r="B841"/>
      <c r="C841"/>
      <c r="D841"/>
      <c r="E841"/>
      <c r="F841"/>
      <c r="G841"/>
    </row>
    <row r="842" spans="2:7" ht="18" customHeight="1">
      <c r="B842"/>
      <c r="C842"/>
      <c r="D842"/>
      <c r="E842"/>
      <c r="F842"/>
      <c r="G842"/>
    </row>
    <row r="843" spans="2:7" ht="18" customHeight="1">
      <c r="B843"/>
      <c r="C843"/>
      <c r="D843"/>
      <c r="E843"/>
      <c r="F843"/>
      <c r="G843"/>
    </row>
    <row r="844" spans="2:7" ht="18" customHeight="1">
      <c r="B844"/>
      <c r="C844"/>
      <c r="D844"/>
      <c r="E844"/>
      <c r="F844"/>
      <c r="G844"/>
    </row>
    <row r="845" spans="2:7" ht="18" customHeight="1">
      <c r="B845"/>
      <c r="C845"/>
      <c r="D845"/>
      <c r="E845"/>
      <c r="F845"/>
      <c r="G845"/>
    </row>
    <row r="846" spans="2:7" ht="18" customHeight="1">
      <c r="B846"/>
      <c r="C846"/>
      <c r="D846"/>
      <c r="E846"/>
      <c r="F846"/>
      <c r="G846"/>
    </row>
    <row r="847" spans="2:7" ht="18" customHeight="1">
      <c r="B847"/>
      <c r="C847"/>
      <c r="D847"/>
      <c r="E847"/>
      <c r="F847"/>
      <c r="G847"/>
    </row>
    <row r="848" spans="2:7" ht="18" customHeight="1">
      <c r="B848"/>
      <c r="C848"/>
      <c r="D848"/>
      <c r="E848"/>
      <c r="F848"/>
      <c r="G848"/>
    </row>
    <row r="849" spans="2:7" ht="18" customHeight="1">
      <c r="B849"/>
      <c r="C849"/>
      <c r="D849"/>
      <c r="E849"/>
      <c r="F849"/>
      <c r="G849"/>
    </row>
    <row r="850" spans="2:7" ht="18" customHeight="1">
      <c r="B850"/>
      <c r="C850"/>
      <c r="D850"/>
      <c r="E850"/>
      <c r="F850"/>
      <c r="G850"/>
    </row>
    <row r="851" spans="2:7" ht="18" customHeight="1">
      <c r="B851"/>
      <c r="C851"/>
      <c r="D851"/>
      <c r="E851"/>
      <c r="F851"/>
      <c r="G851"/>
    </row>
    <row r="852" spans="2:7" ht="18" customHeight="1">
      <c r="B852"/>
      <c r="C852"/>
      <c r="D852"/>
      <c r="E852"/>
      <c r="F852"/>
      <c r="G852"/>
    </row>
    <row r="853" spans="2:7" ht="18" customHeight="1">
      <c r="B853"/>
      <c r="C853"/>
      <c r="D853"/>
      <c r="E853"/>
      <c r="F853"/>
      <c r="G853"/>
    </row>
    <row r="854" spans="2:7" ht="18" customHeight="1">
      <c r="B854"/>
      <c r="C854"/>
      <c r="D854"/>
      <c r="E854"/>
      <c r="F854"/>
      <c r="G854"/>
    </row>
    <row r="855" spans="2:7" ht="18" customHeight="1">
      <c r="B855"/>
      <c r="C855"/>
      <c r="D855"/>
      <c r="E855"/>
      <c r="F855"/>
      <c r="G855"/>
    </row>
    <row r="856" spans="2:7" ht="18" customHeight="1">
      <c r="B856"/>
      <c r="C856"/>
      <c r="D856"/>
      <c r="E856"/>
      <c r="F856"/>
      <c r="G856"/>
    </row>
    <row r="857" spans="2:7" ht="18" customHeight="1">
      <c r="B857"/>
      <c r="C857"/>
      <c r="D857"/>
      <c r="E857"/>
      <c r="F857"/>
      <c r="G857"/>
    </row>
    <row r="858" spans="2:7" ht="18" customHeight="1">
      <c r="B858"/>
      <c r="C858"/>
      <c r="D858"/>
      <c r="E858"/>
      <c r="F858"/>
      <c r="G858"/>
    </row>
    <row r="859" spans="2:7" ht="18" customHeight="1">
      <c r="B859"/>
      <c r="C859"/>
      <c r="D859"/>
      <c r="E859"/>
      <c r="F859"/>
      <c r="G859"/>
    </row>
    <row r="860" spans="2:7" ht="18" customHeight="1">
      <c r="B860"/>
      <c r="C860"/>
      <c r="D860"/>
      <c r="E860"/>
      <c r="F860"/>
      <c r="G860"/>
    </row>
    <row r="861" spans="2:7" ht="18" customHeight="1">
      <c r="B861"/>
      <c r="C861"/>
      <c r="D861"/>
      <c r="E861"/>
      <c r="F861"/>
      <c r="G861"/>
    </row>
    <row r="862" spans="2:7" ht="18" customHeight="1">
      <c r="B862"/>
      <c r="C862"/>
      <c r="D862"/>
      <c r="E862"/>
      <c r="F862"/>
      <c r="G862"/>
    </row>
    <row r="863" spans="2:7" ht="18" customHeight="1">
      <c r="B863"/>
      <c r="C863"/>
      <c r="D863"/>
      <c r="E863"/>
      <c r="F863"/>
      <c r="G863"/>
    </row>
    <row r="864" spans="2:7" ht="18" customHeight="1">
      <c r="B864"/>
      <c r="C864"/>
      <c r="D864"/>
      <c r="E864"/>
      <c r="F864"/>
      <c r="G864"/>
    </row>
    <row r="865" spans="2:7" ht="18" customHeight="1">
      <c r="B865"/>
      <c r="C865"/>
      <c r="D865"/>
      <c r="E865"/>
      <c r="F865"/>
      <c r="G865"/>
    </row>
    <row r="866" spans="2:7" ht="18" customHeight="1">
      <c r="B866"/>
      <c r="C866"/>
      <c r="D866"/>
      <c r="E866"/>
      <c r="F866"/>
      <c r="G866"/>
    </row>
    <row r="867" spans="2:7" ht="18" customHeight="1">
      <c r="B867"/>
      <c r="C867"/>
      <c r="D867"/>
      <c r="E867"/>
      <c r="F867"/>
      <c r="G867"/>
    </row>
    <row r="868" spans="2:7" ht="18" customHeight="1">
      <c r="B868"/>
      <c r="C868"/>
      <c r="D868"/>
      <c r="E868"/>
      <c r="F868"/>
      <c r="G868"/>
    </row>
    <row r="869" spans="2:7" ht="18" customHeight="1">
      <c r="B869"/>
      <c r="C869"/>
      <c r="D869"/>
      <c r="E869"/>
      <c r="F869"/>
      <c r="G869"/>
    </row>
    <row r="870" spans="2:7" ht="18" customHeight="1">
      <c r="B870"/>
      <c r="C870"/>
      <c r="D870"/>
      <c r="E870"/>
      <c r="F870"/>
      <c r="G870"/>
    </row>
    <row r="871" spans="2:7" ht="18" customHeight="1">
      <c r="B871"/>
      <c r="C871"/>
      <c r="D871"/>
      <c r="E871"/>
      <c r="F871"/>
      <c r="G871"/>
    </row>
    <row r="872" spans="2:7" ht="18" customHeight="1">
      <c r="B872"/>
      <c r="C872"/>
      <c r="D872"/>
      <c r="E872"/>
      <c r="F872"/>
      <c r="G872"/>
    </row>
    <row r="873" spans="2:7" ht="18" customHeight="1">
      <c r="B873"/>
      <c r="C873"/>
      <c r="D873"/>
      <c r="E873"/>
      <c r="F873"/>
      <c r="G873"/>
    </row>
    <row r="874" spans="2:7" ht="18" customHeight="1">
      <c r="B874"/>
      <c r="C874"/>
      <c r="D874"/>
      <c r="E874"/>
      <c r="F874"/>
      <c r="G874"/>
    </row>
    <row r="875" spans="2:7" ht="18" customHeight="1">
      <c r="B875"/>
      <c r="C875"/>
      <c r="D875"/>
      <c r="E875"/>
      <c r="F875"/>
      <c r="G875"/>
    </row>
    <row r="876" spans="2:7" ht="18" customHeight="1">
      <c r="B876"/>
      <c r="C876"/>
      <c r="D876"/>
      <c r="E876"/>
      <c r="F876"/>
      <c r="G876"/>
    </row>
    <row r="877" spans="2:7" ht="18" customHeight="1">
      <c r="B877"/>
      <c r="C877"/>
      <c r="D877"/>
      <c r="E877"/>
      <c r="F877"/>
      <c r="G877"/>
    </row>
    <row r="878" spans="2:7" ht="18" customHeight="1">
      <c r="B878"/>
      <c r="C878"/>
      <c r="D878"/>
      <c r="E878"/>
      <c r="F878"/>
      <c r="G878"/>
    </row>
    <row r="879" spans="2:7" ht="18" customHeight="1">
      <c r="B879"/>
      <c r="C879"/>
      <c r="D879"/>
      <c r="E879"/>
      <c r="F879"/>
      <c r="G879"/>
    </row>
    <row r="880" spans="2:7" ht="18" customHeight="1">
      <c r="B880"/>
      <c r="C880"/>
      <c r="D880"/>
      <c r="E880"/>
      <c r="F880"/>
      <c r="G880"/>
    </row>
    <row r="881" spans="2:7" ht="18" customHeight="1">
      <c r="B881"/>
      <c r="C881"/>
      <c r="D881"/>
      <c r="E881"/>
      <c r="F881"/>
      <c r="G881"/>
    </row>
    <row r="882" spans="2:7" ht="18" customHeight="1">
      <c r="B882"/>
      <c r="C882"/>
      <c r="D882"/>
      <c r="E882"/>
      <c r="F882"/>
      <c r="G882"/>
    </row>
    <row r="883" spans="2:7" ht="18" customHeight="1">
      <c r="B883"/>
      <c r="C883"/>
      <c r="D883"/>
      <c r="E883"/>
      <c r="F883"/>
      <c r="G883"/>
    </row>
    <row r="884" spans="2:7" ht="18" customHeight="1">
      <c r="B884"/>
      <c r="C884"/>
      <c r="D884"/>
      <c r="E884"/>
      <c r="F884"/>
      <c r="G884"/>
    </row>
    <row r="885" spans="2:7" ht="18" customHeight="1">
      <c r="B885"/>
      <c r="C885"/>
      <c r="D885"/>
      <c r="E885"/>
      <c r="F885"/>
      <c r="G885"/>
    </row>
    <row r="886" spans="2:7" ht="18" customHeight="1">
      <c r="B886"/>
      <c r="C886"/>
      <c r="D886"/>
      <c r="E886"/>
      <c r="F886"/>
      <c r="G886"/>
    </row>
    <row r="887" spans="2:7" ht="18" customHeight="1">
      <c r="B887"/>
      <c r="C887"/>
      <c r="D887"/>
      <c r="E887"/>
      <c r="F887"/>
      <c r="G887"/>
    </row>
    <row r="888" spans="2:7" ht="18" customHeight="1">
      <c r="B888"/>
      <c r="C888"/>
      <c r="D888"/>
      <c r="E888"/>
      <c r="F888"/>
      <c r="G888"/>
    </row>
    <row r="889" spans="2:7" ht="18" customHeight="1">
      <c r="B889"/>
      <c r="C889"/>
      <c r="D889"/>
      <c r="E889"/>
      <c r="F889"/>
      <c r="G889"/>
    </row>
    <row r="890" spans="2:7" ht="18" customHeight="1">
      <c r="B890"/>
      <c r="C890"/>
      <c r="D890"/>
      <c r="E890"/>
      <c r="F890"/>
      <c r="G890"/>
    </row>
    <row r="891" spans="2:7" ht="18" customHeight="1">
      <c r="B891"/>
      <c r="C891"/>
      <c r="D891"/>
      <c r="E891"/>
      <c r="F891"/>
      <c r="G891"/>
    </row>
    <row r="892" spans="2:7" ht="18" customHeight="1">
      <c r="B892"/>
      <c r="C892"/>
      <c r="D892"/>
      <c r="E892"/>
      <c r="F892"/>
      <c r="G892"/>
    </row>
    <row r="893" spans="2:7" ht="18" customHeight="1">
      <c r="B893"/>
      <c r="C893"/>
      <c r="D893"/>
      <c r="E893"/>
      <c r="F893"/>
      <c r="G893"/>
    </row>
    <row r="894" spans="2:7" ht="18" customHeight="1">
      <c r="B894"/>
      <c r="C894"/>
      <c r="D894"/>
      <c r="E894"/>
      <c r="F894"/>
      <c r="G894"/>
    </row>
    <row r="895" spans="2:7" ht="18" customHeight="1">
      <c r="B895"/>
      <c r="C895"/>
      <c r="D895"/>
      <c r="E895"/>
      <c r="F895"/>
      <c r="G895"/>
    </row>
    <row r="896" spans="2:7" ht="18" customHeight="1">
      <c r="B896"/>
      <c r="C896"/>
      <c r="D896"/>
      <c r="E896"/>
      <c r="F896"/>
      <c r="G896"/>
    </row>
    <row r="897" spans="2:7" ht="18" customHeight="1">
      <c r="B897"/>
      <c r="C897"/>
      <c r="D897"/>
      <c r="E897"/>
      <c r="F897"/>
      <c r="G897"/>
    </row>
    <row r="898" spans="2:7" ht="18" customHeight="1">
      <c r="B898"/>
      <c r="C898"/>
      <c r="D898"/>
      <c r="E898"/>
      <c r="F898"/>
      <c r="G898"/>
    </row>
    <row r="899" spans="2:7" ht="18" customHeight="1">
      <c r="B899"/>
      <c r="C899"/>
      <c r="D899"/>
      <c r="E899"/>
      <c r="F899"/>
      <c r="G899"/>
    </row>
    <row r="900" spans="2:7" ht="18" customHeight="1">
      <c r="B900"/>
      <c r="C900"/>
      <c r="D900"/>
      <c r="E900"/>
      <c r="F900"/>
      <c r="G900"/>
    </row>
    <row r="901" spans="2:7" ht="18" customHeight="1">
      <c r="B901"/>
      <c r="C901"/>
      <c r="D901"/>
      <c r="E901"/>
      <c r="F901"/>
      <c r="G901"/>
    </row>
    <row r="902" spans="2:7" ht="18" customHeight="1">
      <c r="B902"/>
      <c r="C902"/>
      <c r="D902"/>
      <c r="E902"/>
      <c r="F902"/>
      <c r="G902"/>
    </row>
    <row r="903" spans="2:7" ht="18" customHeight="1">
      <c r="B903"/>
      <c r="C903"/>
      <c r="D903"/>
      <c r="E903"/>
      <c r="F903"/>
      <c r="G903"/>
    </row>
    <row r="904" spans="2:7" ht="18" customHeight="1">
      <c r="B904"/>
      <c r="C904"/>
      <c r="D904"/>
      <c r="E904"/>
      <c r="F904"/>
      <c r="G904"/>
    </row>
    <row r="905" spans="2:7" ht="18" customHeight="1">
      <c r="B905"/>
      <c r="C905"/>
      <c r="D905"/>
      <c r="E905"/>
      <c r="F905"/>
      <c r="G905"/>
    </row>
    <row r="906" spans="2:7" ht="18" customHeight="1">
      <c r="B906"/>
      <c r="C906"/>
      <c r="D906"/>
      <c r="E906"/>
      <c r="F906"/>
      <c r="G906"/>
    </row>
    <row r="907" spans="2:7" ht="18" customHeight="1">
      <c r="B907"/>
      <c r="C907"/>
      <c r="D907"/>
      <c r="E907"/>
      <c r="F907"/>
      <c r="G907"/>
    </row>
    <row r="908" spans="2:7" ht="18" customHeight="1">
      <c r="B908"/>
      <c r="C908"/>
      <c r="D908"/>
      <c r="E908"/>
      <c r="F908"/>
      <c r="G908"/>
    </row>
    <row r="909" spans="2:7" ht="18" customHeight="1">
      <c r="B909"/>
      <c r="C909"/>
      <c r="D909"/>
      <c r="E909"/>
      <c r="F909"/>
      <c r="G909"/>
    </row>
    <row r="910" spans="2:7" ht="18" customHeight="1">
      <c r="B910"/>
      <c r="C910"/>
      <c r="D910"/>
      <c r="E910"/>
      <c r="F910"/>
      <c r="G910"/>
    </row>
    <row r="911" spans="2:7" ht="18" customHeight="1">
      <c r="B911"/>
      <c r="C911"/>
      <c r="D911"/>
      <c r="E911"/>
      <c r="F911"/>
      <c r="G911"/>
    </row>
    <row r="912" spans="2:7" ht="18" customHeight="1">
      <c r="B912"/>
      <c r="C912"/>
      <c r="D912"/>
      <c r="E912"/>
      <c r="F912"/>
      <c r="G912"/>
    </row>
    <row r="913" spans="2:7" ht="18" customHeight="1">
      <c r="B913"/>
      <c r="C913"/>
      <c r="D913"/>
      <c r="E913"/>
      <c r="F913"/>
      <c r="G913"/>
    </row>
    <row r="914" spans="2:7" ht="18" customHeight="1">
      <c r="B914"/>
      <c r="C914"/>
      <c r="D914"/>
      <c r="E914"/>
      <c r="F914"/>
      <c r="G914"/>
    </row>
    <row r="915" spans="2:7" ht="18" customHeight="1">
      <c r="B915"/>
      <c r="C915"/>
      <c r="D915"/>
      <c r="E915"/>
      <c r="F915"/>
      <c r="G915"/>
    </row>
    <row r="916" spans="2:7" ht="18" customHeight="1">
      <c r="B916"/>
      <c r="C916"/>
      <c r="D916"/>
      <c r="E916"/>
      <c r="F916"/>
      <c r="G916"/>
    </row>
    <row r="917" spans="2:7" ht="18" customHeight="1">
      <c r="B917"/>
      <c r="C917"/>
      <c r="D917"/>
      <c r="E917"/>
      <c r="F917"/>
      <c r="G917"/>
    </row>
  </sheetData>
  <sheetProtection/>
  <autoFilter ref="D1:D917"/>
  <printOptions/>
  <pageMargins left="0.1968503937007874" right="0.1968503937007874" top="0.1968503937007874" bottom="0.1968503937007874" header="0.3937007874015748" footer="0.31496062992125984"/>
  <pageSetup fitToHeight="0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80.8515625" style="0" customWidth="1"/>
    <col min="2" max="2" width="23.140625" style="0" customWidth="1"/>
    <col min="3" max="3" width="19.421875" style="0" customWidth="1"/>
    <col min="4" max="4" width="19.28125" style="0" customWidth="1"/>
    <col min="5" max="5" width="21.421875" style="0" customWidth="1"/>
    <col min="6" max="6" width="29.57421875" style="0" customWidth="1"/>
  </cols>
  <sheetData>
    <row r="1" spans="1:6" ht="15">
      <c r="A1" s="29" t="s">
        <v>322</v>
      </c>
      <c r="B1" s="29" t="s">
        <v>318</v>
      </c>
      <c r="C1" s="29">
        <v>194000</v>
      </c>
      <c r="D1" s="29">
        <v>191000</v>
      </c>
      <c r="E1" s="29">
        <f>C1*0.975</f>
        <v>189150</v>
      </c>
      <c r="F1" s="29">
        <f>0.97*C1</f>
        <v>188180</v>
      </c>
    </row>
    <row r="2" spans="1:6" ht="15">
      <c r="A2" s="29" t="s">
        <v>325</v>
      </c>
      <c r="B2" s="29" t="s">
        <v>318</v>
      </c>
      <c r="C2" s="29">
        <v>108870</v>
      </c>
      <c r="D2" s="29">
        <f aca="true" t="shared" si="0" ref="D2:D12">C2*0.96</f>
        <v>104515.2</v>
      </c>
      <c r="E2" s="29">
        <f aca="true" t="shared" si="1" ref="E2:E10">C2*0.95</f>
        <v>103426.5</v>
      </c>
      <c r="F2" s="29">
        <f aca="true" t="shared" si="2" ref="F2:F10">0.94*C2</f>
        <v>102337.79999999999</v>
      </c>
    </row>
    <row r="3" spans="1:6" ht="15">
      <c r="A3" s="29" t="s">
        <v>327</v>
      </c>
      <c r="B3" s="29" t="s">
        <v>318</v>
      </c>
      <c r="C3" s="29">
        <v>230990</v>
      </c>
      <c r="D3" s="29">
        <f t="shared" si="0"/>
        <v>221750.4</v>
      </c>
      <c r="E3" s="29">
        <f t="shared" si="1"/>
        <v>219440.5</v>
      </c>
      <c r="F3" s="29">
        <f>0.94*C3</f>
        <v>217130.59999999998</v>
      </c>
    </row>
    <row r="4" spans="1:6" ht="15">
      <c r="A4" s="2" t="s">
        <v>328</v>
      </c>
      <c r="B4" s="2" t="s">
        <v>318</v>
      </c>
      <c r="C4" s="2">
        <v>185600</v>
      </c>
      <c r="D4" s="2">
        <f t="shared" si="0"/>
        <v>178176</v>
      </c>
      <c r="E4" s="2">
        <f t="shared" si="1"/>
        <v>176320</v>
      </c>
      <c r="F4" s="2">
        <f t="shared" si="2"/>
        <v>174464</v>
      </c>
    </row>
    <row r="5" spans="1:6" ht="15">
      <c r="A5" s="29" t="s">
        <v>15</v>
      </c>
      <c r="B5" s="29" t="s">
        <v>11</v>
      </c>
      <c r="C5" s="29">
        <v>150000</v>
      </c>
      <c r="D5" s="29">
        <f t="shared" si="0"/>
        <v>144000</v>
      </c>
      <c r="E5" s="29">
        <f t="shared" si="1"/>
        <v>142500</v>
      </c>
      <c r="F5" s="29">
        <f t="shared" si="2"/>
        <v>141000</v>
      </c>
    </row>
    <row r="6" spans="1:6" ht="15">
      <c r="A6" s="29" t="s">
        <v>16</v>
      </c>
      <c r="B6" s="29" t="s">
        <v>11</v>
      </c>
      <c r="C6" s="29">
        <v>135000</v>
      </c>
      <c r="D6" s="29">
        <f t="shared" si="0"/>
        <v>129600</v>
      </c>
      <c r="E6" s="29">
        <f t="shared" si="1"/>
        <v>128250</v>
      </c>
      <c r="F6" s="29">
        <f t="shared" si="2"/>
        <v>126900</v>
      </c>
    </row>
    <row r="7" spans="1:6" ht="15">
      <c r="A7" s="29" t="s">
        <v>334</v>
      </c>
      <c r="B7" s="29" t="s">
        <v>11</v>
      </c>
      <c r="C7" s="29">
        <v>180500</v>
      </c>
      <c r="D7" s="29">
        <f t="shared" si="0"/>
        <v>173280</v>
      </c>
      <c r="E7" s="29">
        <f t="shared" si="1"/>
        <v>171475</v>
      </c>
      <c r="F7" s="29">
        <f t="shared" si="2"/>
        <v>169670</v>
      </c>
    </row>
    <row r="8" spans="1:6" ht="15">
      <c r="A8" s="29" t="s">
        <v>17</v>
      </c>
      <c r="B8" s="29" t="s">
        <v>11</v>
      </c>
      <c r="C8" s="29">
        <v>171000</v>
      </c>
      <c r="D8" s="29">
        <f t="shared" si="0"/>
        <v>164160</v>
      </c>
      <c r="E8" s="29">
        <f t="shared" si="1"/>
        <v>162450</v>
      </c>
      <c r="F8" s="29">
        <f t="shared" si="2"/>
        <v>160740</v>
      </c>
    </row>
    <row r="9" spans="1:6" ht="15">
      <c r="A9" s="29" t="s">
        <v>20</v>
      </c>
      <c r="B9" s="29" t="s">
        <v>11</v>
      </c>
      <c r="C9" s="29">
        <v>184000</v>
      </c>
      <c r="D9" s="29">
        <f t="shared" si="0"/>
        <v>176640</v>
      </c>
      <c r="E9" s="29">
        <f t="shared" si="1"/>
        <v>174800</v>
      </c>
      <c r="F9" s="29">
        <f t="shared" si="2"/>
        <v>172960</v>
      </c>
    </row>
    <row r="10" spans="1:6" ht="15">
      <c r="A10" s="29" t="s">
        <v>21</v>
      </c>
      <c r="B10" s="29" t="s">
        <v>11</v>
      </c>
      <c r="C10" s="29">
        <v>210000</v>
      </c>
      <c r="D10" s="29">
        <f t="shared" si="0"/>
        <v>201600</v>
      </c>
      <c r="E10" s="29">
        <f t="shared" si="1"/>
        <v>199500</v>
      </c>
      <c r="F10" s="29">
        <f t="shared" si="2"/>
        <v>197400</v>
      </c>
    </row>
    <row r="11" spans="1:6" ht="15">
      <c r="A11" s="30" t="s">
        <v>425</v>
      </c>
      <c r="B11" s="29" t="s">
        <v>66</v>
      </c>
      <c r="C11" s="29">
        <v>175000</v>
      </c>
      <c r="D11" s="29">
        <v>173250</v>
      </c>
      <c r="E11" s="29">
        <v>171500</v>
      </c>
      <c r="F11" s="29">
        <v>169750</v>
      </c>
    </row>
    <row r="12" spans="1:6" ht="15">
      <c r="A12" s="31" t="s">
        <v>433</v>
      </c>
      <c r="B12" s="29" t="s">
        <v>66</v>
      </c>
      <c r="C12" s="29">
        <v>161700</v>
      </c>
      <c r="D12" s="29">
        <f t="shared" si="0"/>
        <v>155232</v>
      </c>
      <c r="E12" s="29">
        <f>C12*0.95</f>
        <v>153615</v>
      </c>
      <c r="F12" s="29">
        <f>0.94*C12</f>
        <v>151998</v>
      </c>
    </row>
    <row r="13" spans="1:6" ht="15">
      <c r="A13" s="4"/>
      <c r="B13" s="4"/>
      <c r="C13" s="4"/>
      <c r="D13" s="4"/>
      <c r="E13" s="4"/>
      <c r="F13" s="4"/>
    </row>
    <row r="14" ht="15">
      <c r="A14" t="s">
        <v>508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PC</cp:lastModifiedBy>
  <cp:lastPrinted>2017-10-11T09:55:03Z</cp:lastPrinted>
  <dcterms:created xsi:type="dcterms:W3CDTF">2016-07-02T11:24:15Z</dcterms:created>
  <dcterms:modified xsi:type="dcterms:W3CDTF">2020-01-21T11:54:44Z</dcterms:modified>
  <cp:category/>
  <cp:version/>
  <cp:contentType/>
  <cp:contentStatus/>
</cp:coreProperties>
</file>